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'DC37'!$A$1:$O$38</definedName>
    <definedName name="_xlnm.Print_Area" localSheetId="12">'DC38'!$A$1:$O$38</definedName>
    <definedName name="_xlnm.Print_Area" localSheetId="18">'DC39'!$A$1:$O$38</definedName>
    <definedName name="_xlnm.Print_Area" localSheetId="22">'DC40'!$A$1:$O$38</definedName>
    <definedName name="_xlnm.Print_Area" localSheetId="1">'NW371'!$A$1:$O$38</definedName>
    <definedName name="_xlnm.Print_Area" localSheetId="2">'NW372'!$A$1:$O$38</definedName>
    <definedName name="_xlnm.Print_Area" localSheetId="3">'NW373'!$A$1:$O$38</definedName>
    <definedName name="_xlnm.Print_Area" localSheetId="4">'NW374'!$A$1:$O$38</definedName>
    <definedName name="_xlnm.Print_Area" localSheetId="5">'NW375'!$A$1:$O$38</definedName>
    <definedName name="_xlnm.Print_Area" localSheetId="7">'NW381'!$A$1:$O$38</definedName>
    <definedName name="_xlnm.Print_Area" localSheetId="8">'NW382'!$A$1:$O$38</definedName>
    <definedName name="_xlnm.Print_Area" localSheetId="9">'NW383'!$A$1:$O$38</definedName>
    <definedName name="_xlnm.Print_Area" localSheetId="10">'NW384'!$A$1:$O$38</definedName>
    <definedName name="_xlnm.Print_Area" localSheetId="11">'NW385'!$A$1:$O$38</definedName>
    <definedName name="_xlnm.Print_Area" localSheetId="13">'NW392'!$A$1:$O$38</definedName>
    <definedName name="_xlnm.Print_Area" localSheetId="14">'NW393'!$A$1:$O$38</definedName>
    <definedName name="_xlnm.Print_Area" localSheetId="15">'NW394'!$A$1:$O$38</definedName>
    <definedName name="_xlnm.Print_Area" localSheetId="16">'NW396'!$A$1:$O$38</definedName>
    <definedName name="_xlnm.Print_Area" localSheetId="17">'NW397'!$A$1:$O$38</definedName>
    <definedName name="_xlnm.Print_Area" localSheetId="19">'NW403'!$A$1:$O$38</definedName>
    <definedName name="_xlnm.Print_Area" localSheetId="20">'NW404'!$A$1:$O$38</definedName>
    <definedName name="_xlnm.Print_Area" localSheetId="21">'NW405'!$A$1:$O$38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<sst xmlns="http://schemas.openxmlformats.org/spreadsheetml/2006/main" count="2208" uniqueCount="70">
  <si>
    <t/>
  </si>
  <si>
    <t/>
  </si>
  <si>
    <t>North West: Moretele (NW371)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</si>
  <si>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</si>
  <si>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</si>
  <si>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</si>
  <si>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</si>
  <si>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</si>
  <si>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</si>
  <si>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</si>
  <si>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</si>
  <si>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</si>
  <si>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</si>
  <si>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</si>
  <si>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</si>
  <si>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</si>
  <si>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</si>
  <si>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</si>
  <si>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</si>
  <si>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</si>
  <si>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</si>
  <si>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</si>
  <si>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</si>
  <si>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</si>
  <si>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</si>
  <si>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</si>
  <si>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</si>
  <si>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</si>
  <si>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</si>
  <si>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</si>
  <si>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</si>
  <si>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</si>
  <si>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</si>
  <si>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</si>
  <si>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</si>
  <si>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</si>
  <si>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</si>
  <si>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</si>
  <si>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</si>
  <si>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</si>
  <si>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</si>
  <si>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</si>
  <si>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</si>
  <si>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</si>
  <si>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</si>
  <si>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</si>
  <si>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North West: Madibeng (NW372)</t>
  </si>
  <si>
    <t>North West: Rustenburg (NW373)</t>
  </si>
  <si>
    <t>North West: Kgetlengrivier (NW374)</t>
  </si>
  <si>
    <t>North West: Moses Kotane (NW375)</t>
  </si>
  <si>
    <t>North West: Bojanala Platinum (DC37)</t>
  </si>
  <si>
    <t>North West: Ratlou (NW381)</t>
  </si>
  <si>
    <t>North West: Tswaing (NW382)</t>
  </si>
  <si>
    <t>North West: Mafikeng (NW383)</t>
  </si>
  <si>
    <t>North West: Ditsobotla (NW384)</t>
  </si>
  <si>
    <t>North West: Ramotshere Moiloa (NW385)</t>
  </si>
  <si>
    <t>North West: Ngaka Modiri Molema (DC38)</t>
  </si>
  <si>
    <t>North West: Naledi (NW) (NW392)</t>
  </si>
  <si>
    <t>North West: Mamusa (NW393)</t>
  </si>
  <si>
    <t>North West: Greater Taung (NW394)</t>
  </si>
  <si>
    <t>North West: Lekwa-Teemane (NW396)</t>
  </si>
  <si>
    <t>North West: Kagisano-Molopo (NW397)</t>
  </si>
  <si>
    <t>North West: Dr Ruth Segomotsi Mompati (DC39)</t>
  </si>
  <si>
    <t>North West: City of Matlosana (NW403)</t>
  </si>
  <si>
    <t>North West: Maquassi Hills (NW404)</t>
  </si>
  <si>
    <t>North West: J B Marks (NW405)</t>
  </si>
  <si>
    <t>North West: Dr Kenneth Kaunda (DC40)</t>
  </si>
  <si>
    <t>2020/21 Medium term estimates</t>
  </si>
  <si>
    <t>2021/22 Draft Medium term estimates</t>
  </si>
  <si>
    <t>CONSOLIDATION FOR NORTH WEST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</si>
</sst>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67</v>
      </c>
      <c r="D6" s="9" t="s">
        <v>68</v>
      </c>
      <c r="E6" s="10" t="s">
        <v>4</v>
      </c>
      <c r="F6" s="11" t="s">
        <v>67</v>
      </c>
      <c r="G6" s="12" t="s">
        <v>68</v>
      </c>
      <c r="H6" s="13" t="s">
        <v>4</v>
      </c>
      <c r="I6" s="14" t="s">
        <v>68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2540015115</v>
      </c>
      <c r="D8" s="63">
        <v>2460246537</v>
      </c>
      <c r="E8" s="64">
        <f>$D8-$C8</f>
        <v>-79768578</v>
      </c>
      <c r="F8" s="62">
        <v>2665054771</v>
      </c>
      <c r="G8" s="63">
        <v>2563770835</v>
      </c>
      <c r="H8" s="64">
        <f>$G8-$F8</f>
        <v>-101283936</v>
      </c>
      <c r="I8" s="64">
        <v>2683817119</v>
      </c>
      <c r="J8" s="29">
        <f>IF(($C8=0),0,(($E8/$C8)*100))</f>
        <v>-3.140476508542352</v>
      </c>
      <c r="K8" s="30">
        <f>IF(($F8=0),0,(($H8/$F8)*100))</f>
        <v>-3.8004448202014083</v>
      </c>
      <c r="L8" s="83">
        <v>229366647</v>
      </c>
      <c r="M8" s="84">
        <v>182037270</v>
      </c>
      <c r="N8" s="31">
        <f>IF(($L8=0),0,(($E8/$L8)*100))</f>
        <v>-34.777758250091175</v>
      </c>
      <c r="O8" s="30">
        <f>IF(($M8=0),0,(($H8/$M8)*100))</f>
        <v>-55.63912049439107</v>
      </c>
      <c r="P8" s="5"/>
      <c r="Q8" s="32"/>
    </row>
    <row r="9" spans="1:17" ht="12.75">
      <c r="A9" s="2" t="s">
        <v>16</v>
      </c>
      <c r="B9" s="28" t="s">
        <v>19</v>
      </c>
      <c r="C9" s="62">
        <v>9239214688</v>
      </c>
      <c r="D9" s="63">
        <v>9573054039</v>
      </c>
      <c r="E9" s="64">
        <f>$D9-$C9</f>
        <v>333839351</v>
      </c>
      <c r="F9" s="62">
        <v>9681053088</v>
      </c>
      <c r="G9" s="63">
        <v>10130041022</v>
      </c>
      <c r="H9" s="64">
        <f>$G9-$F9</f>
        <v>448987934</v>
      </c>
      <c r="I9" s="64">
        <v>10822908698</v>
      </c>
      <c r="J9" s="29">
        <f>IF(($C9=0),0,(($E9/$C9)*100))</f>
        <v>3.613287084167385</v>
      </c>
      <c r="K9" s="30">
        <f>IF(($F9=0),0,(($H9/$F9)*100))</f>
        <v>4.637800556599943</v>
      </c>
      <c r="L9" s="83">
        <v>229366647</v>
      </c>
      <c r="M9" s="84">
        <v>182037270</v>
      </c>
      <c r="N9" s="31">
        <f>IF(($L9=0),0,(($E9/$L9)*100))</f>
        <v>145.54834164707478</v>
      </c>
      <c r="O9" s="30">
        <f>IF(($M9=0),0,(($H9/$M9)*100))</f>
        <v>246.64615877836445</v>
      </c>
      <c r="P9" s="5"/>
      <c r="Q9" s="32"/>
    </row>
    <row r="10" spans="1:17" ht="12.75">
      <c r="A10" s="2" t="s">
        <v>16</v>
      </c>
      <c r="B10" s="28" t="s">
        <v>20</v>
      </c>
      <c r="C10" s="62">
        <v>9365291191</v>
      </c>
      <c r="D10" s="63">
        <v>9340587065</v>
      </c>
      <c r="E10" s="64">
        <f aca="true" t="shared" si="0" ref="E10:E33">$D10-$C10</f>
        <v>-24704126</v>
      </c>
      <c r="F10" s="62">
        <v>10004021530</v>
      </c>
      <c r="G10" s="63">
        <v>9838354802</v>
      </c>
      <c r="H10" s="64">
        <f aca="true" t="shared" si="1" ref="H10:H33">$G10-$F10</f>
        <v>-165666728</v>
      </c>
      <c r="I10" s="64">
        <v>10018618806</v>
      </c>
      <c r="J10" s="29">
        <f aca="true" t="shared" si="2" ref="J10:J33">IF(($C10=0),0,(($E10/$C10)*100))</f>
        <v>-0.26378385355215167</v>
      </c>
      <c r="K10" s="30">
        <f aca="true" t="shared" si="3" ref="K10:K33">IF(($F10=0),0,(($H10/$F10)*100))</f>
        <v>-1.6560013141035292</v>
      </c>
      <c r="L10" s="83">
        <v>229366647</v>
      </c>
      <c r="M10" s="84">
        <v>182037270</v>
      </c>
      <c r="N10" s="31">
        <f aca="true" t="shared" si="4" ref="N10:N33">IF(($L10=0),0,(($E10/$L10)*100))</f>
        <v>-10.770583396983607</v>
      </c>
      <c r="O10" s="30">
        <f aca="true" t="shared" si="5" ref="O10:O33">IF(($M10=0),0,(($H10/$M10)*100))</f>
        <v>-91.00703828397339</v>
      </c>
      <c r="P10" s="5"/>
      <c r="Q10" s="32"/>
    </row>
    <row r="11" spans="1:17" ht="16.5">
      <c r="A11" s="6" t="s">
        <v>16</v>
      </c>
      <c r="B11" s="33" t="s">
        <v>21</v>
      </c>
      <c r="C11" s="65">
        <v>21144520994</v>
      </c>
      <c r="D11" s="66">
        <v>21373887641</v>
      </c>
      <c r="E11" s="67">
        <f t="shared" si="0"/>
        <v>229366647</v>
      </c>
      <c r="F11" s="65">
        <v>22350129389</v>
      </c>
      <c r="G11" s="66">
        <v>22532166659</v>
      </c>
      <c r="H11" s="67">
        <f t="shared" si="1"/>
        <v>182037270</v>
      </c>
      <c r="I11" s="67">
        <v>23525344623</v>
      </c>
      <c r="J11" s="34">
        <f t="shared" si="2"/>
        <v>1.0847568836630794</v>
      </c>
      <c r="K11" s="35">
        <f t="shared" si="3"/>
        <v>0.8144797143303911</v>
      </c>
      <c r="L11" s="85">
        <v>229366647</v>
      </c>
      <c r="M11" s="86">
        <v>182037270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5474093188</v>
      </c>
      <c r="D13" s="63">
        <v>5685000057</v>
      </c>
      <c r="E13" s="64">
        <f t="shared" si="0"/>
        <v>210906869</v>
      </c>
      <c r="F13" s="62">
        <v>5769774424</v>
      </c>
      <c r="G13" s="63">
        <v>5919787520</v>
      </c>
      <c r="H13" s="64">
        <f t="shared" si="1"/>
        <v>150013096</v>
      </c>
      <c r="I13" s="64">
        <v>6206576047</v>
      </c>
      <c r="J13" s="29">
        <f t="shared" si="2"/>
        <v>3.852818389397137</v>
      </c>
      <c r="K13" s="30">
        <f t="shared" si="3"/>
        <v>2.5999819919476286</v>
      </c>
      <c r="L13" s="83">
        <v>2072568795</v>
      </c>
      <c r="M13" s="84">
        <v>2122583953</v>
      </c>
      <c r="N13" s="31">
        <f t="shared" si="4"/>
        <v>10.176109449722754</v>
      </c>
      <c r="O13" s="30">
        <f t="shared" si="5"/>
        <v>7.067475271730748</v>
      </c>
      <c r="P13" s="5"/>
      <c r="Q13" s="32"/>
    </row>
    <row r="14" spans="1:17" ht="12.75">
      <c r="A14" s="2" t="s">
        <v>16</v>
      </c>
      <c r="B14" s="28" t="s">
        <v>24</v>
      </c>
      <c r="C14" s="62">
        <v>3328741472</v>
      </c>
      <c r="D14" s="63">
        <v>3158930863</v>
      </c>
      <c r="E14" s="64">
        <f t="shared" si="0"/>
        <v>-169810609</v>
      </c>
      <c r="F14" s="62">
        <v>3372127242</v>
      </c>
      <c r="G14" s="63">
        <v>3150485684</v>
      </c>
      <c r="H14" s="64">
        <f t="shared" si="1"/>
        <v>-221641558</v>
      </c>
      <c r="I14" s="64">
        <v>3255156462</v>
      </c>
      <c r="J14" s="29">
        <f t="shared" si="2"/>
        <v>-5.10134567158119</v>
      </c>
      <c r="K14" s="30">
        <f t="shared" si="3"/>
        <v>-6.5727519187130365</v>
      </c>
      <c r="L14" s="83">
        <v>2072568795</v>
      </c>
      <c r="M14" s="84">
        <v>2122583953</v>
      </c>
      <c r="N14" s="31">
        <f t="shared" si="4"/>
        <v>-8.193243544419957</v>
      </c>
      <c r="O14" s="30">
        <f t="shared" si="5"/>
        <v>-10.442063207287426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2072568795</v>
      </c>
      <c r="M15" s="84">
        <v>2122583953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3453627817</v>
      </c>
      <c r="D16" s="63">
        <v>4579701042</v>
      </c>
      <c r="E16" s="64">
        <f t="shared" si="0"/>
        <v>1126073225</v>
      </c>
      <c r="F16" s="62">
        <v>3618199167</v>
      </c>
      <c r="G16" s="63">
        <v>4910521332</v>
      </c>
      <c r="H16" s="64">
        <f t="shared" si="1"/>
        <v>1292322165</v>
      </c>
      <c r="I16" s="64">
        <v>5290703426</v>
      </c>
      <c r="J16" s="29">
        <f t="shared" si="2"/>
        <v>32.60551757942943</v>
      </c>
      <c r="K16" s="30">
        <f t="shared" si="3"/>
        <v>35.717275510610385</v>
      </c>
      <c r="L16" s="83">
        <v>2072568795</v>
      </c>
      <c r="M16" s="84">
        <v>2122583953</v>
      </c>
      <c r="N16" s="31">
        <f t="shared" si="4"/>
        <v>54.332248353666834</v>
      </c>
      <c r="O16" s="30">
        <f t="shared" si="5"/>
        <v>60.88438401569316</v>
      </c>
      <c r="P16" s="5"/>
      <c r="Q16" s="32"/>
    </row>
    <row r="17" spans="1:17" ht="12.75">
      <c r="A17" s="2" t="s">
        <v>16</v>
      </c>
      <c r="B17" s="28" t="s">
        <v>26</v>
      </c>
      <c r="C17" s="62">
        <v>7943566797</v>
      </c>
      <c r="D17" s="63">
        <v>8848966107</v>
      </c>
      <c r="E17" s="64">
        <f t="shared" si="0"/>
        <v>905399310</v>
      </c>
      <c r="F17" s="62">
        <v>8308738357</v>
      </c>
      <c r="G17" s="63">
        <v>9210628607</v>
      </c>
      <c r="H17" s="64">
        <f t="shared" si="1"/>
        <v>901890250</v>
      </c>
      <c r="I17" s="64">
        <v>9443437184</v>
      </c>
      <c r="J17" s="41">
        <f t="shared" si="2"/>
        <v>11.397893832049563</v>
      </c>
      <c r="K17" s="30">
        <f t="shared" si="3"/>
        <v>10.85471958856629</v>
      </c>
      <c r="L17" s="87">
        <v>2072568795</v>
      </c>
      <c r="M17" s="84">
        <v>2122583953</v>
      </c>
      <c r="N17" s="31">
        <f t="shared" si="4"/>
        <v>43.68488574103037</v>
      </c>
      <c r="O17" s="30">
        <f t="shared" si="5"/>
        <v>42.49020391986352</v>
      </c>
      <c r="P17" s="5"/>
      <c r="Q17" s="32"/>
    </row>
    <row r="18" spans="1:17" ht="16.5">
      <c r="A18" s="2" t="s">
        <v>16</v>
      </c>
      <c r="B18" s="33" t="s">
        <v>27</v>
      </c>
      <c r="C18" s="65">
        <v>20200029274</v>
      </c>
      <c r="D18" s="66">
        <v>22272598069</v>
      </c>
      <c r="E18" s="67">
        <f t="shared" si="0"/>
        <v>2072568795</v>
      </c>
      <c r="F18" s="65">
        <v>21068839190</v>
      </c>
      <c r="G18" s="66">
        <v>23191423143</v>
      </c>
      <c r="H18" s="67">
        <f t="shared" si="1"/>
        <v>2122583953</v>
      </c>
      <c r="I18" s="67">
        <v>24195873119</v>
      </c>
      <c r="J18" s="42">
        <f t="shared" si="2"/>
        <v>10.260226690204153</v>
      </c>
      <c r="K18" s="35">
        <f t="shared" si="3"/>
        <v>10.074517793118149</v>
      </c>
      <c r="L18" s="88">
        <v>2072568795</v>
      </c>
      <c r="M18" s="86">
        <v>2122583953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944491720</v>
      </c>
      <c r="D19" s="72">
        <v>-898710428</v>
      </c>
      <c r="E19" s="73">
        <f t="shared" si="0"/>
        <v>-1843202148</v>
      </c>
      <c r="F19" s="74">
        <v>1281290199</v>
      </c>
      <c r="G19" s="75">
        <v>-659256484</v>
      </c>
      <c r="H19" s="76">
        <f t="shared" si="1"/>
        <v>-1940546683</v>
      </c>
      <c r="I19" s="76">
        <v>-670528496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25000000</v>
      </c>
      <c r="D22" s="63">
        <v>90000000</v>
      </c>
      <c r="E22" s="64">
        <f t="shared" si="0"/>
        <v>65000000</v>
      </c>
      <c r="F22" s="62">
        <v>25000000</v>
      </c>
      <c r="G22" s="63">
        <v>0</v>
      </c>
      <c r="H22" s="64">
        <f t="shared" si="1"/>
        <v>-25000000</v>
      </c>
      <c r="I22" s="64">
        <v>0</v>
      </c>
      <c r="J22" s="29">
        <f t="shared" si="2"/>
        <v>260</v>
      </c>
      <c r="K22" s="30">
        <f t="shared" si="3"/>
        <v>-100</v>
      </c>
      <c r="L22" s="83">
        <v>-4846716921</v>
      </c>
      <c r="M22" s="84">
        <v>-5258524866</v>
      </c>
      <c r="N22" s="31">
        <f t="shared" si="4"/>
        <v>-1.3411140171683238</v>
      </c>
      <c r="O22" s="30">
        <f t="shared" si="5"/>
        <v>0.4754184992381093</v>
      </c>
      <c r="P22" s="5"/>
      <c r="Q22" s="32"/>
    </row>
    <row r="23" spans="1:17" ht="12.75">
      <c r="A23" s="6" t="s">
        <v>16</v>
      </c>
      <c r="B23" s="28" t="s">
        <v>31</v>
      </c>
      <c r="C23" s="62">
        <v>5715334143</v>
      </c>
      <c r="D23" s="63">
        <v>500255022</v>
      </c>
      <c r="E23" s="64">
        <f t="shared" si="0"/>
        <v>-5215079121</v>
      </c>
      <c r="F23" s="62">
        <v>5991287617</v>
      </c>
      <c r="G23" s="63">
        <v>393772387</v>
      </c>
      <c r="H23" s="64">
        <f t="shared" si="1"/>
        <v>-5597515230</v>
      </c>
      <c r="I23" s="64">
        <v>352089565</v>
      </c>
      <c r="J23" s="29">
        <f t="shared" si="2"/>
        <v>-91.24714304564851</v>
      </c>
      <c r="K23" s="30">
        <f t="shared" si="3"/>
        <v>-93.42758331476712</v>
      </c>
      <c r="L23" s="83">
        <v>-4846716921</v>
      </c>
      <c r="M23" s="84">
        <v>-5258524866</v>
      </c>
      <c r="N23" s="31">
        <f t="shared" si="4"/>
        <v>107.60024168946094</v>
      </c>
      <c r="O23" s="30">
        <f t="shared" si="5"/>
        <v>106.44649160436242</v>
      </c>
      <c r="P23" s="5"/>
      <c r="Q23" s="32"/>
    </row>
    <row r="24" spans="1:17" ht="12.75">
      <c r="A24" s="6" t="s">
        <v>16</v>
      </c>
      <c r="B24" s="28" t="s">
        <v>32</v>
      </c>
      <c r="C24" s="62">
        <v>2592571899</v>
      </c>
      <c r="D24" s="63">
        <v>2895934099</v>
      </c>
      <c r="E24" s="64">
        <f t="shared" si="0"/>
        <v>303362200</v>
      </c>
      <c r="F24" s="62">
        <v>2743423021</v>
      </c>
      <c r="G24" s="63">
        <v>3107413385</v>
      </c>
      <c r="H24" s="64">
        <f t="shared" si="1"/>
        <v>363990364</v>
      </c>
      <c r="I24" s="64">
        <v>3211156892</v>
      </c>
      <c r="J24" s="29">
        <f t="shared" si="2"/>
        <v>11.701206825431228</v>
      </c>
      <c r="K24" s="30">
        <f t="shared" si="3"/>
        <v>13.267744755867891</v>
      </c>
      <c r="L24" s="83">
        <v>-4846716921</v>
      </c>
      <c r="M24" s="84">
        <v>-5258524866</v>
      </c>
      <c r="N24" s="31">
        <f t="shared" si="4"/>
        <v>-6.259127672292624</v>
      </c>
      <c r="O24" s="30">
        <f t="shared" si="5"/>
        <v>-6.921910103600526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-4846716921</v>
      </c>
      <c r="M25" s="84">
        <v>-5258524866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8332906042</v>
      </c>
      <c r="D26" s="66">
        <v>3486189121</v>
      </c>
      <c r="E26" s="67">
        <f t="shared" si="0"/>
        <v>-4846716921</v>
      </c>
      <c r="F26" s="65">
        <v>8759710638</v>
      </c>
      <c r="G26" s="66">
        <v>3501185772</v>
      </c>
      <c r="H26" s="67">
        <f t="shared" si="1"/>
        <v>-5258524866</v>
      </c>
      <c r="I26" s="67">
        <v>3563246457</v>
      </c>
      <c r="J26" s="42">
        <f t="shared" si="2"/>
        <v>-58.1635853875142</v>
      </c>
      <c r="K26" s="35">
        <f t="shared" si="3"/>
        <v>-60.03080562031688</v>
      </c>
      <c r="L26" s="88">
        <v>-4846716921</v>
      </c>
      <c r="M26" s="86">
        <v>-5258524866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1164574730</v>
      </c>
      <c r="D28" s="63">
        <v>1136521782</v>
      </c>
      <c r="E28" s="64">
        <f t="shared" si="0"/>
        <v>-28052948</v>
      </c>
      <c r="F28" s="62">
        <v>1451780872</v>
      </c>
      <c r="G28" s="63">
        <v>1398598581</v>
      </c>
      <c r="H28" s="64">
        <f t="shared" si="1"/>
        <v>-53182291</v>
      </c>
      <c r="I28" s="64">
        <v>1275707282</v>
      </c>
      <c r="J28" s="29">
        <f t="shared" si="2"/>
        <v>-2.408857695203467</v>
      </c>
      <c r="K28" s="30">
        <f t="shared" si="3"/>
        <v>-3.663245054795019</v>
      </c>
      <c r="L28" s="83">
        <v>-4940967779</v>
      </c>
      <c r="M28" s="84">
        <v>-5354584268</v>
      </c>
      <c r="N28" s="31">
        <f t="shared" si="4"/>
        <v>0.5677622128852988</v>
      </c>
      <c r="O28" s="30">
        <f t="shared" si="5"/>
        <v>0.9932104592662281</v>
      </c>
      <c r="P28" s="5"/>
      <c r="Q28" s="32"/>
    </row>
    <row r="29" spans="1:17" ht="12.75">
      <c r="A29" s="6" t="s">
        <v>16</v>
      </c>
      <c r="B29" s="28" t="s">
        <v>36</v>
      </c>
      <c r="C29" s="62">
        <v>284660776</v>
      </c>
      <c r="D29" s="63">
        <v>287021006</v>
      </c>
      <c r="E29" s="64">
        <f t="shared" si="0"/>
        <v>2360230</v>
      </c>
      <c r="F29" s="62">
        <v>296181126</v>
      </c>
      <c r="G29" s="63">
        <v>309828614</v>
      </c>
      <c r="H29" s="64">
        <f t="shared" si="1"/>
        <v>13647488</v>
      </c>
      <c r="I29" s="64">
        <v>305838582</v>
      </c>
      <c r="J29" s="29">
        <f t="shared" si="2"/>
        <v>0.8291377664199159</v>
      </c>
      <c r="K29" s="30">
        <f t="shared" si="3"/>
        <v>4.607818257804854</v>
      </c>
      <c r="L29" s="83">
        <v>-4940967779</v>
      </c>
      <c r="M29" s="84">
        <v>-5354584268</v>
      </c>
      <c r="N29" s="31">
        <f t="shared" si="4"/>
        <v>-0.04776857703932823</v>
      </c>
      <c r="O29" s="30">
        <f t="shared" si="5"/>
        <v>-0.2548748383989388</v>
      </c>
      <c r="P29" s="5"/>
      <c r="Q29" s="32"/>
    </row>
    <row r="30" spans="1:17" ht="12.75">
      <c r="A30" s="6" t="s">
        <v>16</v>
      </c>
      <c r="B30" s="28" t="s">
        <v>37</v>
      </c>
      <c r="C30" s="62">
        <v>3000000</v>
      </c>
      <c r="D30" s="63">
        <v>1500000</v>
      </c>
      <c r="E30" s="64">
        <f t="shared" si="0"/>
        <v>-1500000</v>
      </c>
      <c r="F30" s="62">
        <v>3000000</v>
      </c>
      <c r="G30" s="63">
        <v>1500000</v>
      </c>
      <c r="H30" s="64">
        <f t="shared" si="1"/>
        <v>-1500000</v>
      </c>
      <c r="I30" s="64">
        <v>1500000</v>
      </c>
      <c r="J30" s="29">
        <f t="shared" si="2"/>
        <v>-50</v>
      </c>
      <c r="K30" s="30">
        <f t="shared" si="3"/>
        <v>-50</v>
      </c>
      <c r="L30" s="83">
        <v>-4940967779</v>
      </c>
      <c r="M30" s="84">
        <v>-5354584268</v>
      </c>
      <c r="N30" s="31">
        <f t="shared" si="4"/>
        <v>0.03035842505136887</v>
      </c>
      <c r="O30" s="30">
        <f t="shared" si="5"/>
        <v>0.02801337928257627</v>
      </c>
      <c r="P30" s="5"/>
      <c r="Q30" s="32"/>
    </row>
    <row r="31" spans="1:17" ht="12.75">
      <c r="A31" s="6" t="s">
        <v>16</v>
      </c>
      <c r="B31" s="28" t="s">
        <v>38</v>
      </c>
      <c r="C31" s="62">
        <v>571130016</v>
      </c>
      <c r="D31" s="63">
        <v>766774949</v>
      </c>
      <c r="E31" s="64">
        <f t="shared" si="0"/>
        <v>195644933</v>
      </c>
      <c r="F31" s="62">
        <v>507977093</v>
      </c>
      <c r="G31" s="63">
        <v>767368620</v>
      </c>
      <c r="H31" s="64">
        <f t="shared" si="1"/>
        <v>259391527</v>
      </c>
      <c r="I31" s="64">
        <v>822123443</v>
      </c>
      <c r="J31" s="29">
        <f t="shared" si="2"/>
        <v>34.25576095093556</v>
      </c>
      <c r="K31" s="30">
        <f t="shared" si="3"/>
        <v>51.0636268001951</v>
      </c>
      <c r="L31" s="83">
        <v>-4940967779</v>
      </c>
      <c r="M31" s="84">
        <v>-5354584268</v>
      </c>
      <c r="N31" s="31">
        <f t="shared" si="4"/>
        <v>-3.9596480234403897</v>
      </c>
      <c r="O31" s="30">
        <f t="shared" si="5"/>
        <v>-4.844288819025081</v>
      </c>
      <c r="P31" s="5"/>
      <c r="Q31" s="32"/>
    </row>
    <row r="32" spans="1:17" ht="12.75">
      <c r="A32" s="6" t="s">
        <v>16</v>
      </c>
      <c r="B32" s="28" t="s">
        <v>39</v>
      </c>
      <c r="C32" s="62">
        <v>6394670730</v>
      </c>
      <c r="D32" s="63">
        <v>1285250736</v>
      </c>
      <c r="E32" s="64">
        <f t="shared" si="0"/>
        <v>-5109419994</v>
      </c>
      <c r="F32" s="62">
        <v>6585778745</v>
      </c>
      <c r="G32" s="63">
        <v>1012837753</v>
      </c>
      <c r="H32" s="64">
        <f t="shared" si="1"/>
        <v>-5572940992</v>
      </c>
      <c r="I32" s="64">
        <v>1151224524</v>
      </c>
      <c r="J32" s="29">
        <f t="shared" si="2"/>
        <v>-79.9012210281545</v>
      </c>
      <c r="K32" s="30">
        <f t="shared" si="3"/>
        <v>-84.62083540585145</v>
      </c>
      <c r="L32" s="83">
        <v>-4940967779</v>
      </c>
      <c r="M32" s="84">
        <v>-5354584268</v>
      </c>
      <c r="N32" s="31">
        <f t="shared" si="4"/>
        <v>103.40929596254304</v>
      </c>
      <c r="O32" s="30">
        <f t="shared" si="5"/>
        <v>104.07793981887521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8418036252</v>
      </c>
      <c r="D33" s="81">
        <v>3477068473</v>
      </c>
      <c r="E33" s="82">
        <f t="shared" si="0"/>
        <v>-4940967779</v>
      </c>
      <c r="F33" s="80">
        <v>8844717836</v>
      </c>
      <c r="G33" s="81">
        <v>3490133568</v>
      </c>
      <c r="H33" s="82">
        <f t="shared" si="1"/>
        <v>-5354584268</v>
      </c>
      <c r="I33" s="82">
        <v>3556393831</v>
      </c>
      <c r="J33" s="57">
        <f t="shared" si="2"/>
        <v>-58.69501664151303</v>
      </c>
      <c r="K33" s="58">
        <f t="shared" si="3"/>
        <v>-60.53991056905888</v>
      </c>
      <c r="L33" s="95">
        <v>-4940967779</v>
      </c>
      <c r="M33" s="96">
        <v>-5354584268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407685288</v>
      </c>
      <c r="D8" s="63">
        <v>390379308</v>
      </c>
      <c r="E8" s="64">
        <f>$D8-$C8</f>
        <v>-17305980</v>
      </c>
      <c r="F8" s="62">
        <v>434184828</v>
      </c>
      <c r="G8" s="63">
        <v>402121812</v>
      </c>
      <c r="H8" s="64">
        <f>$G8-$F8</f>
        <v>-32063016</v>
      </c>
      <c r="I8" s="64">
        <v>422183148</v>
      </c>
      <c r="J8" s="29">
        <f>IF(($C8=0),0,(($E8/$C8)*100))</f>
        <v>-4.244936108658402</v>
      </c>
      <c r="K8" s="30">
        <f>IF(($F8=0),0,(($H8/$F8)*100))</f>
        <v>-7.384646798390661</v>
      </c>
      <c r="L8" s="83">
        <v>-29967524</v>
      </c>
      <c r="M8" s="84">
        <v>-80647812</v>
      </c>
      <c r="N8" s="31">
        <f>IF(($L8=0),0,(($E8/$L8)*100))</f>
        <v>57.74911534232858</v>
      </c>
      <c r="O8" s="30">
        <f>IF(($M8=0),0,(($H8/$M8)*100))</f>
        <v>39.75683308060484</v>
      </c>
      <c r="P8" s="5"/>
      <c r="Q8" s="32"/>
    </row>
    <row r="9" spans="1:17" ht="12.75">
      <c r="A9" s="2" t="s">
        <v>16</v>
      </c>
      <c r="B9" s="28" t="s">
        <v>19</v>
      </c>
      <c r="C9" s="62">
        <v>269503452</v>
      </c>
      <c r="D9" s="63">
        <v>260066476</v>
      </c>
      <c r="E9" s="64">
        <f>$D9-$C9</f>
        <v>-9436976</v>
      </c>
      <c r="F9" s="62">
        <v>287021160</v>
      </c>
      <c r="G9" s="63">
        <v>267874872</v>
      </c>
      <c r="H9" s="64">
        <f>$G9-$F9</f>
        <v>-19146288</v>
      </c>
      <c r="I9" s="64">
        <v>280909320</v>
      </c>
      <c r="J9" s="29">
        <f>IF(($C9=0),0,(($E9/$C9)*100))</f>
        <v>-3.5016160015642397</v>
      </c>
      <c r="K9" s="30">
        <f>IF(($F9=0),0,(($H9/$F9)*100))</f>
        <v>-6.670688669783092</v>
      </c>
      <c r="L9" s="83">
        <v>-29967524</v>
      </c>
      <c r="M9" s="84">
        <v>-80647812</v>
      </c>
      <c r="N9" s="31">
        <f>IF(($L9=0),0,(($E9/$L9)*100))</f>
        <v>31.490676373530224</v>
      </c>
      <c r="O9" s="30">
        <f>IF(($M9=0),0,(($H9/$M9)*100))</f>
        <v>23.740616794414706</v>
      </c>
      <c r="P9" s="5"/>
      <c r="Q9" s="32"/>
    </row>
    <row r="10" spans="1:17" ht="12.75">
      <c r="A10" s="2" t="s">
        <v>16</v>
      </c>
      <c r="B10" s="28" t="s">
        <v>20</v>
      </c>
      <c r="C10" s="62">
        <v>449862732</v>
      </c>
      <c r="D10" s="63">
        <v>446638164</v>
      </c>
      <c r="E10" s="64">
        <f aca="true" t="shared" si="0" ref="E10:E33">$D10-$C10</f>
        <v>-3224568</v>
      </c>
      <c r="F10" s="62">
        <v>482275776</v>
      </c>
      <c r="G10" s="63">
        <v>452837268</v>
      </c>
      <c r="H10" s="64">
        <f aca="true" t="shared" si="1" ref="H10:H33">$G10-$F10</f>
        <v>-29438508</v>
      </c>
      <c r="I10" s="64">
        <v>456215376</v>
      </c>
      <c r="J10" s="29">
        <f aca="true" t="shared" si="2" ref="J10:J33">IF(($C10=0),0,(($E10/$C10)*100))</f>
        <v>-0.7167893160796436</v>
      </c>
      <c r="K10" s="30">
        <f aca="true" t="shared" si="3" ref="K10:K33">IF(($F10=0),0,(($H10/$F10)*100))</f>
        <v>-6.1040818272406865</v>
      </c>
      <c r="L10" s="83">
        <v>-29967524</v>
      </c>
      <c r="M10" s="84">
        <v>-80647812</v>
      </c>
      <c r="N10" s="31">
        <f aca="true" t="shared" si="4" ref="N10:N33">IF(($L10=0),0,(($E10/$L10)*100))</f>
        <v>10.760208284141193</v>
      </c>
      <c r="O10" s="30">
        <f aca="true" t="shared" si="5" ref="O10:O33">IF(($M10=0),0,(($H10/$M10)*100))</f>
        <v>36.50255012498045</v>
      </c>
      <c r="P10" s="5"/>
      <c r="Q10" s="32"/>
    </row>
    <row r="11" spans="1:17" ht="16.5">
      <c r="A11" s="6" t="s">
        <v>16</v>
      </c>
      <c r="B11" s="33" t="s">
        <v>21</v>
      </c>
      <c r="C11" s="65">
        <v>1127051472</v>
      </c>
      <c r="D11" s="66">
        <v>1097083948</v>
      </c>
      <c r="E11" s="67">
        <f t="shared" si="0"/>
        <v>-29967524</v>
      </c>
      <c r="F11" s="65">
        <v>1203481764</v>
      </c>
      <c r="G11" s="66">
        <v>1122833952</v>
      </c>
      <c r="H11" s="67">
        <f t="shared" si="1"/>
        <v>-80647812</v>
      </c>
      <c r="I11" s="67">
        <v>1159307844</v>
      </c>
      <c r="J11" s="34">
        <f t="shared" si="2"/>
        <v>-2.65893126840262</v>
      </c>
      <c r="K11" s="35">
        <f t="shared" si="3"/>
        <v>-6.701207647048318</v>
      </c>
      <c r="L11" s="85">
        <v>-29967524</v>
      </c>
      <c r="M11" s="86">
        <v>-80647812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311424852</v>
      </c>
      <c r="D13" s="63">
        <v>349774332</v>
      </c>
      <c r="E13" s="64">
        <f t="shared" si="0"/>
        <v>38349480</v>
      </c>
      <c r="F13" s="62">
        <v>330888900</v>
      </c>
      <c r="G13" s="63">
        <v>367349964</v>
      </c>
      <c r="H13" s="64">
        <f t="shared" si="1"/>
        <v>36461064</v>
      </c>
      <c r="I13" s="64">
        <v>389036016</v>
      </c>
      <c r="J13" s="29">
        <f t="shared" si="2"/>
        <v>12.314200280971797</v>
      </c>
      <c r="K13" s="30">
        <f t="shared" si="3"/>
        <v>11.019125754898397</v>
      </c>
      <c r="L13" s="83">
        <v>184786808</v>
      </c>
      <c r="M13" s="84">
        <v>174491932</v>
      </c>
      <c r="N13" s="31">
        <f t="shared" si="4"/>
        <v>20.753364601654898</v>
      </c>
      <c r="O13" s="30">
        <f t="shared" si="5"/>
        <v>20.89555865539961</v>
      </c>
      <c r="P13" s="5"/>
      <c r="Q13" s="32"/>
    </row>
    <row r="14" spans="1:17" ht="12.75">
      <c r="A14" s="2" t="s">
        <v>16</v>
      </c>
      <c r="B14" s="28" t="s">
        <v>24</v>
      </c>
      <c r="C14" s="62">
        <v>309806784</v>
      </c>
      <c r="D14" s="63">
        <v>284226420</v>
      </c>
      <c r="E14" s="64">
        <f t="shared" si="0"/>
        <v>-25580364</v>
      </c>
      <c r="F14" s="62">
        <v>329944248</v>
      </c>
      <c r="G14" s="63">
        <v>298437732</v>
      </c>
      <c r="H14" s="64">
        <f t="shared" si="1"/>
        <v>-31506516</v>
      </c>
      <c r="I14" s="64">
        <v>313359636</v>
      </c>
      <c r="J14" s="29">
        <f t="shared" si="2"/>
        <v>-8.256876647349335</v>
      </c>
      <c r="K14" s="30">
        <f t="shared" si="3"/>
        <v>-9.549042358210773</v>
      </c>
      <c r="L14" s="83">
        <v>184786808</v>
      </c>
      <c r="M14" s="84">
        <v>174491932</v>
      </c>
      <c r="N14" s="31">
        <f t="shared" si="4"/>
        <v>-13.843176510738797</v>
      </c>
      <c r="O14" s="30">
        <f t="shared" si="5"/>
        <v>-18.056144853734555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184786808</v>
      </c>
      <c r="M15" s="84">
        <v>174491932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35407824</v>
      </c>
      <c r="D16" s="63">
        <v>39999996</v>
      </c>
      <c r="E16" s="64">
        <f t="shared" si="0"/>
        <v>4592172</v>
      </c>
      <c r="F16" s="62">
        <v>37001172</v>
      </c>
      <c r="G16" s="63">
        <v>42000000</v>
      </c>
      <c r="H16" s="64">
        <f t="shared" si="1"/>
        <v>4998828</v>
      </c>
      <c r="I16" s="64">
        <v>46500000</v>
      </c>
      <c r="J16" s="29">
        <f t="shared" si="2"/>
        <v>12.96937083736069</v>
      </c>
      <c r="K16" s="30">
        <f t="shared" si="3"/>
        <v>13.50991801016465</v>
      </c>
      <c r="L16" s="83">
        <v>184786808</v>
      </c>
      <c r="M16" s="84">
        <v>174491932</v>
      </c>
      <c r="N16" s="31">
        <f t="shared" si="4"/>
        <v>2.4851189593577483</v>
      </c>
      <c r="O16" s="30">
        <f t="shared" si="5"/>
        <v>2.8647903331140836</v>
      </c>
      <c r="P16" s="5"/>
      <c r="Q16" s="32"/>
    </row>
    <row r="17" spans="1:17" ht="12.75">
      <c r="A17" s="2" t="s">
        <v>16</v>
      </c>
      <c r="B17" s="28" t="s">
        <v>26</v>
      </c>
      <c r="C17" s="62">
        <v>317011980</v>
      </c>
      <c r="D17" s="63">
        <v>484437500</v>
      </c>
      <c r="E17" s="64">
        <f t="shared" si="0"/>
        <v>167425520</v>
      </c>
      <c r="F17" s="62">
        <v>343966452</v>
      </c>
      <c r="G17" s="63">
        <v>508505008</v>
      </c>
      <c r="H17" s="64">
        <f t="shared" si="1"/>
        <v>164538556</v>
      </c>
      <c r="I17" s="64">
        <v>538409156</v>
      </c>
      <c r="J17" s="41">
        <f t="shared" si="2"/>
        <v>52.81362552923079</v>
      </c>
      <c r="K17" s="30">
        <f t="shared" si="3"/>
        <v>47.83564066881732</v>
      </c>
      <c r="L17" s="87">
        <v>184786808</v>
      </c>
      <c r="M17" s="84">
        <v>174491932</v>
      </c>
      <c r="N17" s="31">
        <f t="shared" si="4"/>
        <v>90.60469294972616</v>
      </c>
      <c r="O17" s="30">
        <f t="shared" si="5"/>
        <v>94.29579586522087</v>
      </c>
      <c r="P17" s="5"/>
      <c r="Q17" s="32"/>
    </row>
    <row r="18" spans="1:17" ht="16.5">
      <c r="A18" s="2" t="s">
        <v>16</v>
      </c>
      <c r="B18" s="33" t="s">
        <v>27</v>
      </c>
      <c r="C18" s="65">
        <v>973651440</v>
      </c>
      <c r="D18" s="66">
        <v>1158438248</v>
      </c>
      <c r="E18" s="67">
        <f t="shared" si="0"/>
        <v>184786808</v>
      </c>
      <c r="F18" s="65">
        <v>1041800772</v>
      </c>
      <c r="G18" s="66">
        <v>1216292704</v>
      </c>
      <c r="H18" s="67">
        <f t="shared" si="1"/>
        <v>174491932</v>
      </c>
      <c r="I18" s="67">
        <v>1287304808</v>
      </c>
      <c r="J18" s="42">
        <f t="shared" si="2"/>
        <v>18.978743358095375</v>
      </c>
      <c r="K18" s="35">
        <f t="shared" si="3"/>
        <v>16.749069178075057</v>
      </c>
      <c r="L18" s="88">
        <v>184786808</v>
      </c>
      <c r="M18" s="86">
        <v>174491932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153400032</v>
      </c>
      <c r="D19" s="72">
        <v>-61354300</v>
      </c>
      <c r="E19" s="73">
        <f t="shared" si="0"/>
        <v>-214754332</v>
      </c>
      <c r="F19" s="74">
        <v>161680992</v>
      </c>
      <c r="G19" s="75">
        <v>-93458752</v>
      </c>
      <c r="H19" s="76">
        <f t="shared" si="1"/>
        <v>-255139744</v>
      </c>
      <c r="I19" s="76">
        <v>-127996964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26774388</v>
      </c>
      <c r="M22" s="84">
        <v>2203224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37696284</v>
      </c>
      <c r="E23" s="64">
        <f t="shared" si="0"/>
        <v>37696284</v>
      </c>
      <c r="F23" s="62">
        <v>0</v>
      </c>
      <c r="G23" s="63">
        <v>30423744</v>
      </c>
      <c r="H23" s="64">
        <f t="shared" si="1"/>
        <v>30423744</v>
      </c>
      <c r="I23" s="64">
        <v>32191260</v>
      </c>
      <c r="J23" s="29">
        <f t="shared" si="2"/>
        <v>0</v>
      </c>
      <c r="K23" s="30">
        <f t="shared" si="3"/>
        <v>0</v>
      </c>
      <c r="L23" s="83">
        <v>26774388</v>
      </c>
      <c r="M23" s="84">
        <v>2203224</v>
      </c>
      <c r="N23" s="31">
        <f t="shared" si="4"/>
        <v>140.79232735403698</v>
      </c>
      <c r="O23" s="30">
        <f t="shared" si="5"/>
        <v>1380.8738466901232</v>
      </c>
      <c r="P23" s="5"/>
      <c r="Q23" s="32"/>
    </row>
    <row r="24" spans="1:17" ht="12.75">
      <c r="A24" s="6" t="s">
        <v>16</v>
      </c>
      <c r="B24" s="28" t="s">
        <v>32</v>
      </c>
      <c r="C24" s="62">
        <v>88189656</v>
      </c>
      <c r="D24" s="63">
        <v>77267760</v>
      </c>
      <c r="E24" s="64">
        <f t="shared" si="0"/>
        <v>-10921896</v>
      </c>
      <c r="F24" s="62">
        <v>94346124</v>
      </c>
      <c r="G24" s="63">
        <v>66125604</v>
      </c>
      <c r="H24" s="64">
        <f t="shared" si="1"/>
        <v>-28220520</v>
      </c>
      <c r="I24" s="64">
        <v>79855608</v>
      </c>
      <c r="J24" s="29">
        <f t="shared" si="2"/>
        <v>-12.384554487886879</v>
      </c>
      <c r="K24" s="30">
        <f t="shared" si="3"/>
        <v>-29.911689853840734</v>
      </c>
      <c r="L24" s="83">
        <v>26774388</v>
      </c>
      <c r="M24" s="84">
        <v>2203224</v>
      </c>
      <c r="N24" s="31">
        <f t="shared" si="4"/>
        <v>-40.792327354037</v>
      </c>
      <c r="O24" s="30">
        <f t="shared" si="5"/>
        <v>-1280.8738466901232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26774388</v>
      </c>
      <c r="M25" s="84">
        <v>2203224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88189656</v>
      </c>
      <c r="D26" s="66">
        <v>114964044</v>
      </c>
      <c r="E26" s="67">
        <f t="shared" si="0"/>
        <v>26774388</v>
      </c>
      <c r="F26" s="65">
        <v>94346124</v>
      </c>
      <c r="G26" s="66">
        <v>96549348</v>
      </c>
      <c r="H26" s="67">
        <f t="shared" si="1"/>
        <v>2203224</v>
      </c>
      <c r="I26" s="67">
        <v>112046868</v>
      </c>
      <c r="J26" s="42">
        <f t="shared" si="2"/>
        <v>30.36000956846912</v>
      </c>
      <c r="K26" s="35">
        <f t="shared" si="3"/>
        <v>2.3352565071989604</v>
      </c>
      <c r="L26" s="88">
        <v>26774388</v>
      </c>
      <c r="M26" s="86">
        <v>2203224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-3480672</v>
      </c>
      <c r="M28" s="84">
        <v>-30306624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11717496</v>
      </c>
      <c r="D29" s="63">
        <v>3500004</v>
      </c>
      <c r="E29" s="64">
        <f t="shared" si="0"/>
        <v>-8217492</v>
      </c>
      <c r="F29" s="62">
        <v>12479148</v>
      </c>
      <c r="G29" s="63">
        <v>3675000</v>
      </c>
      <c r="H29" s="64">
        <f t="shared" si="1"/>
        <v>-8804148</v>
      </c>
      <c r="I29" s="64">
        <v>3858756</v>
      </c>
      <c r="J29" s="29">
        <f t="shared" si="2"/>
        <v>-70.1301028820492</v>
      </c>
      <c r="K29" s="30">
        <f t="shared" si="3"/>
        <v>-70.55087414621575</v>
      </c>
      <c r="L29" s="83">
        <v>-3480672</v>
      </c>
      <c r="M29" s="84">
        <v>-30306624</v>
      </c>
      <c r="N29" s="31">
        <f t="shared" si="4"/>
        <v>236.0892379402598</v>
      </c>
      <c r="O29" s="30">
        <f t="shared" si="5"/>
        <v>29.050243273549704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-3480672</v>
      </c>
      <c r="M30" s="84">
        <v>-30306624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40729104</v>
      </c>
      <c r="D31" s="63">
        <v>43499988</v>
      </c>
      <c r="E31" s="64">
        <f t="shared" si="0"/>
        <v>2770884</v>
      </c>
      <c r="F31" s="62">
        <v>43376508</v>
      </c>
      <c r="G31" s="63">
        <v>34336236</v>
      </c>
      <c r="H31" s="64">
        <f t="shared" si="1"/>
        <v>-9040272</v>
      </c>
      <c r="I31" s="64">
        <v>48336768</v>
      </c>
      <c r="J31" s="29">
        <f t="shared" si="2"/>
        <v>6.80320392022373</v>
      </c>
      <c r="K31" s="30">
        <f t="shared" si="3"/>
        <v>-20.84140106437337</v>
      </c>
      <c r="L31" s="83">
        <v>-3480672</v>
      </c>
      <c r="M31" s="84">
        <v>-30306624</v>
      </c>
      <c r="N31" s="31">
        <f t="shared" si="4"/>
        <v>-79.60773092092562</v>
      </c>
      <c r="O31" s="30">
        <f t="shared" si="5"/>
        <v>29.829360076529802</v>
      </c>
      <c r="P31" s="5"/>
      <c r="Q31" s="32"/>
    </row>
    <row r="32" spans="1:17" ht="12.75">
      <c r="A32" s="6" t="s">
        <v>16</v>
      </c>
      <c r="B32" s="28" t="s">
        <v>39</v>
      </c>
      <c r="C32" s="62">
        <v>65998116</v>
      </c>
      <c r="D32" s="63">
        <v>67964052</v>
      </c>
      <c r="E32" s="64">
        <f t="shared" si="0"/>
        <v>1965936</v>
      </c>
      <c r="F32" s="62">
        <v>71000316</v>
      </c>
      <c r="G32" s="63">
        <v>58538112</v>
      </c>
      <c r="H32" s="64">
        <f t="shared" si="1"/>
        <v>-12462204</v>
      </c>
      <c r="I32" s="64">
        <v>59851344</v>
      </c>
      <c r="J32" s="29">
        <f t="shared" si="2"/>
        <v>2.978775939604094</v>
      </c>
      <c r="K32" s="30">
        <f t="shared" si="3"/>
        <v>-17.552321879806847</v>
      </c>
      <c r="L32" s="83">
        <v>-3480672</v>
      </c>
      <c r="M32" s="84">
        <v>-30306624</v>
      </c>
      <c r="N32" s="31">
        <f t="shared" si="4"/>
        <v>-56.481507019334195</v>
      </c>
      <c r="O32" s="30">
        <f t="shared" si="5"/>
        <v>41.120396649920494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118444716</v>
      </c>
      <c r="D33" s="81">
        <v>114964044</v>
      </c>
      <c r="E33" s="82">
        <f t="shared" si="0"/>
        <v>-3480672</v>
      </c>
      <c r="F33" s="80">
        <v>126855972</v>
      </c>
      <c r="G33" s="81">
        <v>96549348</v>
      </c>
      <c r="H33" s="82">
        <f t="shared" si="1"/>
        <v>-30306624</v>
      </c>
      <c r="I33" s="82">
        <v>112046868</v>
      </c>
      <c r="J33" s="57">
        <f t="shared" si="2"/>
        <v>-2.938646921150961</v>
      </c>
      <c r="K33" s="58">
        <f t="shared" si="3"/>
        <v>-23.89057726032796</v>
      </c>
      <c r="L33" s="95">
        <v>-3480672</v>
      </c>
      <c r="M33" s="96">
        <v>-30306624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66186558</v>
      </c>
      <c r="D8" s="63">
        <v>68164671</v>
      </c>
      <c r="E8" s="64">
        <f>$D8-$C8</f>
        <v>1978113</v>
      </c>
      <c r="F8" s="62">
        <v>69826820</v>
      </c>
      <c r="G8" s="63">
        <v>71027588</v>
      </c>
      <c r="H8" s="64">
        <f>$G8-$F8</f>
        <v>1200768</v>
      </c>
      <c r="I8" s="64">
        <v>74152800</v>
      </c>
      <c r="J8" s="29">
        <f>IF(($C8=0),0,(($E8/$C8)*100))</f>
        <v>2.9886929608879194</v>
      </c>
      <c r="K8" s="30">
        <f>IF(($F8=0),0,(($H8/$F8)*100))</f>
        <v>1.7196372396738102</v>
      </c>
      <c r="L8" s="83">
        <v>9911729</v>
      </c>
      <c r="M8" s="84">
        <v>3992238</v>
      </c>
      <c r="N8" s="31">
        <f>IF(($L8=0),0,(($E8/$L8)*100))</f>
        <v>19.957295039039103</v>
      </c>
      <c r="O8" s="30">
        <f>IF(($M8=0),0,(($H8/$M8)*100))</f>
        <v>30.07756551588357</v>
      </c>
      <c r="P8" s="5"/>
      <c r="Q8" s="32"/>
    </row>
    <row r="9" spans="1:17" ht="12.75">
      <c r="A9" s="2" t="s">
        <v>16</v>
      </c>
      <c r="B9" s="28" t="s">
        <v>19</v>
      </c>
      <c r="C9" s="62">
        <v>301708480</v>
      </c>
      <c r="D9" s="63">
        <v>315190874</v>
      </c>
      <c r="E9" s="64">
        <f>$D9-$C9</f>
        <v>13482394</v>
      </c>
      <c r="F9" s="62">
        <v>319516140</v>
      </c>
      <c r="G9" s="63">
        <v>328436090</v>
      </c>
      <c r="H9" s="64">
        <f>$G9-$F9</f>
        <v>8919950</v>
      </c>
      <c r="I9" s="64">
        <v>342887050</v>
      </c>
      <c r="J9" s="29">
        <f>IF(($C9=0),0,(($E9/$C9)*100))</f>
        <v>4.468682484496292</v>
      </c>
      <c r="K9" s="30">
        <f>IF(($F9=0),0,(($H9/$F9)*100))</f>
        <v>2.791705608361443</v>
      </c>
      <c r="L9" s="83">
        <v>9911729</v>
      </c>
      <c r="M9" s="84">
        <v>3992238</v>
      </c>
      <c r="N9" s="31">
        <f>IF(($L9=0),0,(($E9/$L9)*100))</f>
        <v>136.02464312734944</v>
      </c>
      <c r="O9" s="30">
        <f>IF(($M9=0),0,(($H9/$M9)*100))</f>
        <v>223.4323204177707</v>
      </c>
      <c r="P9" s="5"/>
      <c r="Q9" s="32"/>
    </row>
    <row r="10" spans="1:17" ht="12.75">
      <c r="A10" s="2" t="s">
        <v>16</v>
      </c>
      <c r="B10" s="28" t="s">
        <v>20</v>
      </c>
      <c r="C10" s="62">
        <v>251405159</v>
      </c>
      <c r="D10" s="63">
        <v>245856381</v>
      </c>
      <c r="E10" s="64">
        <f aca="true" t="shared" si="0" ref="E10:E33">$D10-$C10</f>
        <v>-5548778</v>
      </c>
      <c r="F10" s="62">
        <v>267390492</v>
      </c>
      <c r="G10" s="63">
        <v>261262012</v>
      </c>
      <c r="H10" s="64">
        <f aca="true" t="shared" si="1" ref="H10:H33">$G10-$F10</f>
        <v>-6128480</v>
      </c>
      <c r="I10" s="64">
        <v>264035478</v>
      </c>
      <c r="J10" s="29">
        <f aca="true" t="shared" si="2" ref="J10:J33">IF(($C10=0),0,(($E10/$C10)*100))</f>
        <v>-2.2071058613399415</v>
      </c>
      <c r="K10" s="30">
        <f aca="true" t="shared" si="3" ref="K10:K33">IF(($F10=0),0,(($H10/$F10)*100))</f>
        <v>-2.291958833001437</v>
      </c>
      <c r="L10" s="83">
        <v>9911729</v>
      </c>
      <c r="M10" s="84">
        <v>3992238</v>
      </c>
      <c r="N10" s="31">
        <f aca="true" t="shared" si="4" ref="N10:N33">IF(($L10=0),0,(($E10/$L10)*100))</f>
        <v>-55.981938166388524</v>
      </c>
      <c r="O10" s="30">
        <f aca="true" t="shared" si="5" ref="O10:O33">IF(($M10=0),0,(($H10/$M10)*100))</f>
        <v>-153.50988593365426</v>
      </c>
      <c r="P10" s="5"/>
      <c r="Q10" s="32"/>
    </row>
    <row r="11" spans="1:17" ht="16.5">
      <c r="A11" s="6" t="s">
        <v>16</v>
      </c>
      <c r="B11" s="33" t="s">
        <v>21</v>
      </c>
      <c r="C11" s="65">
        <v>619300197</v>
      </c>
      <c r="D11" s="66">
        <v>629211926</v>
      </c>
      <c r="E11" s="67">
        <f t="shared" si="0"/>
        <v>9911729</v>
      </c>
      <c r="F11" s="65">
        <v>656733452</v>
      </c>
      <c r="G11" s="66">
        <v>660725690</v>
      </c>
      <c r="H11" s="67">
        <f t="shared" si="1"/>
        <v>3992238</v>
      </c>
      <c r="I11" s="67">
        <v>681075328</v>
      </c>
      <c r="J11" s="34">
        <f t="shared" si="2"/>
        <v>1.6004724442223939</v>
      </c>
      <c r="K11" s="35">
        <f t="shared" si="3"/>
        <v>0.6078932004821951</v>
      </c>
      <c r="L11" s="85">
        <v>9911729</v>
      </c>
      <c r="M11" s="86">
        <v>3992238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190375167</v>
      </c>
      <c r="D13" s="63">
        <v>187360806</v>
      </c>
      <c r="E13" s="64">
        <f t="shared" si="0"/>
        <v>-3014361</v>
      </c>
      <c r="F13" s="62">
        <v>202513500</v>
      </c>
      <c r="G13" s="63">
        <v>180333462</v>
      </c>
      <c r="H13" s="64">
        <f t="shared" si="1"/>
        <v>-22180038</v>
      </c>
      <c r="I13" s="64">
        <v>191333162</v>
      </c>
      <c r="J13" s="29">
        <f t="shared" si="2"/>
        <v>-1.5833793070290518</v>
      </c>
      <c r="K13" s="30">
        <f t="shared" si="3"/>
        <v>-10.952375026850062</v>
      </c>
      <c r="L13" s="83">
        <v>-26898378</v>
      </c>
      <c r="M13" s="84">
        <v>-93501334</v>
      </c>
      <c r="N13" s="31">
        <f t="shared" si="4"/>
        <v>11.206478695481191</v>
      </c>
      <c r="O13" s="30">
        <f t="shared" si="5"/>
        <v>23.721627329937345</v>
      </c>
      <c r="P13" s="5"/>
      <c r="Q13" s="32"/>
    </row>
    <row r="14" spans="1:17" ht="12.75">
      <c r="A14" s="2" t="s">
        <v>16</v>
      </c>
      <c r="B14" s="28" t="s">
        <v>24</v>
      </c>
      <c r="C14" s="62">
        <v>151188062</v>
      </c>
      <c r="D14" s="63">
        <v>163600400</v>
      </c>
      <c r="E14" s="64">
        <f t="shared" si="0"/>
        <v>12412338</v>
      </c>
      <c r="F14" s="62">
        <v>160559063</v>
      </c>
      <c r="G14" s="63">
        <v>156720000</v>
      </c>
      <c r="H14" s="64">
        <f t="shared" si="1"/>
        <v>-3839063</v>
      </c>
      <c r="I14" s="64">
        <v>163612400</v>
      </c>
      <c r="J14" s="29">
        <f t="shared" si="2"/>
        <v>8.209866464192126</v>
      </c>
      <c r="K14" s="30">
        <f t="shared" si="3"/>
        <v>-2.3910596688023773</v>
      </c>
      <c r="L14" s="83">
        <v>-26898378</v>
      </c>
      <c r="M14" s="84">
        <v>-93501334</v>
      </c>
      <c r="N14" s="31">
        <f t="shared" si="4"/>
        <v>-46.14530288778007</v>
      </c>
      <c r="O14" s="30">
        <f t="shared" si="5"/>
        <v>4.10589115231233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-26898378</v>
      </c>
      <c r="M15" s="84">
        <v>-93501334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193489000</v>
      </c>
      <c r="D16" s="63">
        <v>145693883</v>
      </c>
      <c r="E16" s="64">
        <f t="shared" si="0"/>
        <v>-47795117</v>
      </c>
      <c r="F16" s="62">
        <v>206839741</v>
      </c>
      <c r="G16" s="63">
        <v>151813026</v>
      </c>
      <c r="H16" s="64">
        <f t="shared" si="1"/>
        <v>-55026715</v>
      </c>
      <c r="I16" s="64">
        <v>158492799</v>
      </c>
      <c r="J16" s="29">
        <f t="shared" si="2"/>
        <v>-24.70172309536976</v>
      </c>
      <c r="K16" s="30">
        <f t="shared" si="3"/>
        <v>-26.603550523687808</v>
      </c>
      <c r="L16" s="83">
        <v>-26898378</v>
      </c>
      <c r="M16" s="84">
        <v>-93501334</v>
      </c>
      <c r="N16" s="31">
        <f t="shared" si="4"/>
        <v>177.6877289775614</v>
      </c>
      <c r="O16" s="30">
        <f t="shared" si="5"/>
        <v>58.85126195097923</v>
      </c>
      <c r="P16" s="5"/>
      <c r="Q16" s="32"/>
    </row>
    <row r="17" spans="1:17" ht="12.75">
      <c r="A17" s="2" t="s">
        <v>16</v>
      </c>
      <c r="B17" s="28" t="s">
        <v>26</v>
      </c>
      <c r="C17" s="62">
        <v>104446550</v>
      </c>
      <c r="D17" s="63">
        <v>115945312</v>
      </c>
      <c r="E17" s="64">
        <f t="shared" si="0"/>
        <v>11498762</v>
      </c>
      <c r="F17" s="62">
        <v>110595921</v>
      </c>
      <c r="G17" s="63">
        <v>98140403</v>
      </c>
      <c r="H17" s="64">
        <f t="shared" si="1"/>
        <v>-12455518</v>
      </c>
      <c r="I17" s="64">
        <v>102153370</v>
      </c>
      <c r="J17" s="41">
        <f t="shared" si="2"/>
        <v>11.009231037310471</v>
      </c>
      <c r="K17" s="30">
        <f t="shared" si="3"/>
        <v>-11.262185700320721</v>
      </c>
      <c r="L17" s="87">
        <v>-26898378</v>
      </c>
      <c r="M17" s="84">
        <v>-93501334</v>
      </c>
      <c r="N17" s="31">
        <f t="shared" si="4"/>
        <v>-42.74890478526252</v>
      </c>
      <c r="O17" s="30">
        <f t="shared" si="5"/>
        <v>13.3212195667711</v>
      </c>
      <c r="P17" s="5"/>
      <c r="Q17" s="32"/>
    </row>
    <row r="18" spans="1:17" ht="16.5">
      <c r="A18" s="2" t="s">
        <v>16</v>
      </c>
      <c r="B18" s="33" t="s">
        <v>27</v>
      </c>
      <c r="C18" s="65">
        <v>639498779</v>
      </c>
      <c r="D18" s="66">
        <v>612600401</v>
      </c>
      <c r="E18" s="67">
        <f t="shared" si="0"/>
        <v>-26898378</v>
      </c>
      <c r="F18" s="65">
        <v>680508225</v>
      </c>
      <c r="G18" s="66">
        <v>587006891</v>
      </c>
      <c r="H18" s="67">
        <f t="shared" si="1"/>
        <v>-93501334</v>
      </c>
      <c r="I18" s="67">
        <v>615591731</v>
      </c>
      <c r="J18" s="42">
        <f t="shared" si="2"/>
        <v>-4.206165653992593</v>
      </c>
      <c r="K18" s="35">
        <f t="shared" si="3"/>
        <v>-13.739927096399166</v>
      </c>
      <c r="L18" s="88">
        <v>-26898378</v>
      </c>
      <c r="M18" s="86">
        <v>-93501334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-20198582</v>
      </c>
      <c r="D19" s="72">
        <v>16611525</v>
      </c>
      <c r="E19" s="73">
        <f t="shared" si="0"/>
        <v>36810107</v>
      </c>
      <c r="F19" s="74">
        <v>-23774773</v>
      </c>
      <c r="G19" s="75">
        <v>73718799</v>
      </c>
      <c r="H19" s="76">
        <f t="shared" si="1"/>
        <v>97493572</v>
      </c>
      <c r="I19" s="76">
        <v>65483597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-6346320</v>
      </c>
      <c r="M22" s="84">
        <v>-21157821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6671820</v>
      </c>
      <c r="D23" s="63">
        <v>0</v>
      </c>
      <c r="E23" s="64">
        <f t="shared" si="0"/>
        <v>-6671820</v>
      </c>
      <c r="F23" s="62">
        <v>7038770</v>
      </c>
      <c r="G23" s="63">
        <v>0</v>
      </c>
      <c r="H23" s="64">
        <f t="shared" si="1"/>
        <v>-7038770</v>
      </c>
      <c r="I23" s="64">
        <v>0</v>
      </c>
      <c r="J23" s="29">
        <f t="shared" si="2"/>
        <v>-100</v>
      </c>
      <c r="K23" s="30">
        <f t="shared" si="3"/>
        <v>-100</v>
      </c>
      <c r="L23" s="83">
        <v>-6346320</v>
      </c>
      <c r="M23" s="84">
        <v>-21157821</v>
      </c>
      <c r="N23" s="31">
        <f t="shared" si="4"/>
        <v>105.12895662368113</v>
      </c>
      <c r="O23" s="30">
        <f t="shared" si="5"/>
        <v>33.26793434919409</v>
      </c>
      <c r="P23" s="5"/>
      <c r="Q23" s="32"/>
    </row>
    <row r="24" spans="1:17" ht="12.75">
      <c r="A24" s="6" t="s">
        <v>16</v>
      </c>
      <c r="B24" s="28" t="s">
        <v>32</v>
      </c>
      <c r="C24" s="62">
        <v>44776300</v>
      </c>
      <c r="D24" s="63">
        <v>45101800</v>
      </c>
      <c r="E24" s="64">
        <f t="shared" si="0"/>
        <v>325500</v>
      </c>
      <c r="F24" s="62">
        <v>47219051</v>
      </c>
      <c r="G24" s="63">
        <v>33100000</v>
      </c>
      <c r="H24" s="64">
        <f t="shared" si="1"/>
        <v>-14119051</v>
      </c>
      <c r="I24" s="64">
        <v>17000000</v>
      </c>
      <c r="J24" s="29">
        <f t="shared" si="2"/>
        <v>0.7269470679801592</v>
      </c>
      <c r="K24" s="30">
        <f t="shared" si="3"/>
        <v>-29.90117484572064</v>
      </c>
      <c r="L24" s="83">
        <v>-6346320</v>
      </c>
      <c r="M24" s="84">
        <v>-21157821</v>
      </c>
      <c r="N24" s="31">
        <f t="shared" si="4"/>
        <v>-5.128956623681125</v>
      </c>
      <c r="O24" s="30">
        <f t="shared" si="5"/>
        <v>66.73206565080592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-6346320</v>
      </c>
      <c r="M25" s="84">
        <v>-21157821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51448120</v>
      </c>
      <c r="D26" s="66">
        <v>45101800</v>
      </c>
      <c r="E26" s="67">
        <f t="shared" si="0"/>
        <v>-6346320</v>
      </c>
      <c r="F26" s="65">
        <v>54257821</v>
      </c>
      <c r="G26" s="66">
        <v>33100000</v>
      </c>
      <c r="H26" s="67">
        <f t="shared" si="1"/>
        <v>-21157821</v>
      </c>
      <c r="I26" s="67">
        <v>17000000</v>
      </c>
      <c r="J26" s="42">
        <f t="shared" si="2"/>
        <v>-12.335377852485182</v>
      </c>
      <c r="K26" s="35">
        <f t="shared" si="3"/>
        <v>-38.99496996018325</v>
      </c>
      <c r="L26" s="88">
        <v>-6346320</v>
      </c>
      <c r="M26" s="86">
        <v>-21157821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4000000</v>
      </c>
      <c r="E28" s="64">
        <f t="shared" si="0"/>
        <v>4000000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-6346320</v>
      </c>
      <c r="M28" s="84">
        <v>-21157821</v>
      </c>
      <c r="N28" s="31">
        <f t="shared" si="4"/>
        <v>-63.028652825574504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5993927</v>
      </c>
      <c r="D29" s="63">
        <v>4550000</v>
      </c>
      <c r="E29" s="64">
        <f t="shared" si="0"/>
        <v>-1443927</v>
      </c>
      <c r="F29" s="62">
        <v>11000000</v>
      </c>
      <c r="G29" s="63">
        <v>4500000</v>
      </c>
      <c r="H29" s="64">
        <f t="shared" si="1"/>
        <v>-6500000</v>
      </c>
      <c r="I29" s="64">
        <v>0</v>
      </c>
      <c r="J29" s="29">
        <f t="shared" si="2"/>
        <v>-24.08983292589316</v>
      </c>
      <c r="K29" s="30">
        <f t="shared" si="3"/>
        <v>-59.09090909090909</v>
      </c>
      <c r="L29" s="83">
        <v>-6346320</v>
      </c>
      <c r="M29" s="84">
        <v>-21157821</v>
      </c>
      <c r="N29" s="31">
        <f t="shared" si="4"/>
        <v>22.75219339711833</v>
      </c>
      <c r="O29" s="30">
        <f t="shared" si="5"/>
        <v>30.721500101546372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-6346320</v>
      </c>
      <c r="M30" s="84">
        <v>-21157821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23332373</v>
      </c>
      <c r="D31" s="63">
        <v>17300000</v>
      </c>
      <c r="E31" s="64">
        <f t="shared" si="0"/>
        <v>-6032373</v>
      </c>
      <c r="F31" s="62">
        <v>14506073</v>
      </c>
      <c r="G31" s="63">
        <v>14000000</v>
      </c>
      <c r="H31" s="64">
        <f t="shared" si="1"/>
        <v>-506073</v>
      </c>
      <c r="I31" s="64">
        <v>17000000</v>
      </c>
      <c r="J31" s="29">
        <f t="shared" si="2"/>
        <v>-25.85409122338306</v>
      </c>
      <c r="K31" s="30">
        <f t="shared" si="3"/>
        <v>-3.4886974579543337</v>
      </c>
      <c r="L31" s="83">
        <v>-6346320</v>
      </c>
      <c r="M31" s="84">
        <v>-21157821</v>
      </c>
      <c r="N31" s="31">
        <f t="shared" si="4"/>
        <v>95.05308588284234</v>
      </c>
      <c r="O31" s="30">
        <f t="shared" si="5"/>
        <v>2.3918956493676737</v>
      </c>
      <c r="P31" s="5"/>
      <c r="Q31" s="32"/>
    </row>
    <row r="32" spans="1:17" ht="12.75">
      <c r="A32" s="6" t="s">
        <v>16</v>
      </c>
      <c r="B32" s="28" t="s">
        <v>39</v>
      </c>
      <c r="C32" s="62">
        <v>22121820</v>
      </c>
      <c r="D32" s="63">
        <v>19251800</v>
      </c>
      <c r="E32" s="64">
        <f t="shared" si="0"/>
        <v>-2870020</v>
      </c>
      <c r="F32" s="62">
        <v>28751748</v>
      </c>
      <c r="G32" s="63">
        <v>14600000</v>
      </c>
      <c r="H32" s="64">
        <f t="shared" si="1"/>
        <v>-14151748</v>
      </c>
      <c r="I32" s="64">
        <v>0</v>
      </c>
      <c r="J32" s="29">
        <f t="shared" si="2"/>
        <v>-12.973706503352798</v>
      </c>
      <c r="K32" s="30">
        <f t="shared" si="3"/>
        <v>-49.22047869924292</v>
      </c>
      <c r="L32" s="83">
        <v>-6346320</v>
      </c>
      <c r="M32" s="84">
        <v>-21157821</v>
      </c>
      <c r="N32" s="31">
        <f t="shared" si="4"/>
        <v>45.22337354561384</v>
      </c>
      <c r="O32" s="30">
        <f t="shared" si="5"/>
        <v>66.88660424908596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51448120</v>
      </c>
      <c r="D33" s="81">
        <v>45101800</v>
      </c>
      <c r="E33" s="82">
        <f t="shared" si="0"/>
        <v>-6346320</v>
      </c>
      <c r="F33" s="80">
        <v>54257821</v>
      </c>
      <c r="G33" s="81">
        <v>33100000</v>
      </c>
      <c r="H33" s="82">
        <f t="shared" si="1"/>
        <v>-21157821</v>
      </c>
      <c r="I33" s="82">
        <v>17000000</v>
      </c>
      <c r="J33" s="57">
        <f t="shared" si="2"/>
        <v>-12.335377852485182</v>
      </c>
      <c r="K33" s="58">
        <f t="shared" si="3"/>
        <v>-38.99496996018325</v>
      </c>
      <c r="L33" s="95">
        <v>-6346320</v>
      </c>
      <c r="M33" s="96">
        <v>-21157821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68931629</v>
      </c>
      <c r="D8" s="63">
        <v>54587664</v>
      </c>
      <c r="E8" s="64">
        <f>$D8-$C8</f>
        <v>-14343965</v>
      </c>
      <c r="F8" s="62">
        <v>68931629</v>
      </c>
      <c r="G8" s="63">
        <v>54587664</v>
      </c>
      <c r="H8" s="64">
        <f>$G8-$F8</f>
        <v>-14343965</v>
      </c>
      <c r="I8" s="64">
        <v>54587664</v>
      </c>
      <c r="J8" s="29">
        <f>IF(($C8=0),0,(($E8/$C8)*100))</f>
        <v>-20.808974353413294</v>
      </c>
      <c r="K8" s="30">
        <f>IF(($F8=0),0,(($H8/$F8)*100))</f>
        <v>-20.808974353413294</v>
      </c>
      <c r="L8" s="83">
        <v>-76960271</v>
      </c>
      <c r="M8" s="84">
        <v>-80944471</v>
      </c>
      <c r="N8" s="31">
        <f>IF(($L8=0),0,(($E8/$L8)*100))</f>
        <v>18.638142529409752</v>
      </c>
      <c r="O8" s="30">
        <f>IF(($M8=0),0,(($H8/$M8)*100))</f>
        <v>17.720747103282694</v>
      </c>
      <c r="P8" s="5"/>
      <c r="Q8" s="32"/>
    </row>
    <row r="9" spans="1:17" ht="12.75">
      <c r="A9" s="2" t="s">
        <v>16</v>
      </c>
      <c r="B9" s="28" t="s">
        <v>19</v>
      </c>
      <c r="C9" s="62">
        <v>145090252</v>
      </c>
      <c r="D9" s="63">
        <v>99667607</v>
      </c>
      <c r="E9" s="64">
        <f>$D9-$C9</f>
        <v>-45422645</v>
      </c>
      <c r="F9" s="62">
        <v>151786499</v>
      </c>
      <c r="G9" s="63">
        <v>106746819</v>
      </c>
      <c r="H9" s="64">
        <f>$G9-$F9</f>
        <v>-45039680</v>
      </c>
      <c r="I9" s="64">
        <v>115226121</v>
      </c>
      <c r="J9" s="29">
        <f>IF(($C9=0),0,(($E9/$C9)*100))</f>
        <v>-31.306476054642186</v>
      </c>
      <c r="K9" s="30">
        <f>IF(($F9=0),0,(($H9/$F9)*100))</f>
        <v>-29.67304753501166</v>
      </c>
      <c r="L9" s="83">
        <v>-76960271</v>
      </c>
      <c r="M9" s="84">
        <v>-80944471</v>
      </c>
      <c r="N9" s="31">
        <f>IF(($L9=0),0,(($E9/$L9)*100))</f>
        <v>59.0209005371096</v>
      </c>
      <c r="O9" s="30">
        <f>IF(($M9=0),0,(($H9/$M9)*100))</f>
        <v>55.64268867727853</v>
      </c>
      <c r="P9" s="5"/>
      <c r="Q9" s="32"/>
    </row>
    <row r="10" spans="1:17" ht="12.75">
      <c r="A10" s="2" t="s">
        <v>16</v>
      </c>
      <c r="B10" s="28" t="s">
        <v>20</v>
      </c>
      <c r="C10" s="62">
        <v>264653372</v>
      </c>
      <c r="D10" s="63">
        <v>247459711</v>
      </c>
      <c r="E10" s="64">
        <f aca="true" t="shared" si="0" ref="E10:E33">$D10-$C10</f>
        <v>-17193661</v>
      </c>
      <c r="F10" s="62">
        <v>280550388</v>
      </c>
      <c r="G10" s="63">
        <v>258989562</v>
      </c>
      <c r="H10" s="64">
        <f aca="true" t="shared" si="1" ref="H10:H33">$G10-$F10</f>
        <v>-21560826</v>
      </c>
      <c r="I10" s="64">
        <v>257985458</v>
      </c>
      <c r="J10" s="29">
        <f aca="true" t="shared" si="2" ref="J10:J33">IF(($C10=0),0,(($E10/$C10)*100))</f>
        <v>-6.496671805111178</v>
      </c>
      <c r="K10" s="30">
        <f aca="true" t="shared" si="3" ref="K10:K33">IF(($F10=0),0,(($H10/$F10)*100))</f>
        <v>-7.685188444651161</v>
      </c>
      <c r="L10" s="83">
        <v>-76960271</v>
      </c>
      <c r="M10" s="84">
        <v>-80944471</v>
      </c>
      <c r="N10" s="31">
        <f aca="true" t="shared" si="4" ref="N10:N33">IF(($L10=0),0,(($E10/$L10)*100))</f>
        <v>22.34095693348065</v>
      </c>
      <c r="O10" s="30">
        <f aca="true" t="shared" si="5" ref="O10:O33">IF(($M10=0),0,(($H10/$M10)*100))</f>
        <v>26.636564219438778</v>
      </c>
      <c r="P10" s="5"/>
      <c r="Q10" s="32"/>
    </row>
    <row r="11" spans="1:17" ht="16.5">
      <c r="A11" s="6" t="s">
        <v>16</v>
      </c>
      <c r="B11" s="33" t="s">
        <v>21</v>
      </c>
      <c r="C11" s="65">
        <v>478675253</v>
      </c>
      <c r="D11" s="66">
        <v>401714982</v>
      </c>
      <c r="E11" s="67">
        <f t="shared" si="0"/>
        <v>-76960271</v>
      </c>
      <c r="F11" s="65">
        <v>501268516</v>
      </c>
      <c r="G11" s="66">
        <v>420324045</v>
      </c>
      <c r="H11" s="67">
        <f t="shared" si="1"/>
        <v>-80944471</v>
      </c>
      <c r="I11" s="67">
        <v>427799243</v>
      </c>
      <c r="J11" s="34">
        <f t="shared" si="2"/>
        <v>-16.077762641303707</v>
      </c>
      <c r="K11" s="35">
        <f t="shared" si="3"/>
        <v>-16.147926394004767</v>
      </c>
      <c r="L11" s="85">
        <v>-76960271</v>
      </c>
      <c r="M11" s="86">
        <v>-80944471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148833638</v>
      </c>
      <c r="D13" s="63">
        <v>143691741</v>
      </c>
      <c r="E13" s="64">
        <f t="shared" si="0"/>
        <v>-5141897</v>
      </c>
      <c r="F13" s="62">
        <v>155946460</v>
      </c>
      <c r="G13" s="63">
        <v>147688273</v>
      </c>
      <c r="H13" s="64">
        <f t="shared" si="1"/>
        <v>-8258187</v>
      </c>
      <c r="I13" s="64">
        <v>154186565</v>
      </c>
      <c r="J13" s="29">
        <f t="shared" si="2"/>
        <v>-3.454794943600048</v>
      </c>
      <c r="K13" s="30">
        <f t="shared" si="3"/>
        <v>-5.295527067430707</v>
      </c>
      <c r="L13" s="83">
        <v>-32278434</v>
      </c>
      <c r="M13" s="84">
        <v>-75005006</v>
      </c>
      <c r="N13" s="31">
        <f t="shared" si="4"/>
        <v>15.929821750336462</v>
      </c>
      <c r="O13" s="30">
        <f t="shared" si="5"/>
        <v>11.010181107111704</v>
      </c>
      <c r="P13" s="5"/>
      <c r="Q13" s="32"/>
    </row>
    <row r="14" spans="1:17" ht="12.75">
      <c r="A14" s="2" t="s">
        <v>16</v>
      </c>
      <c r="B14" s="28" t="s">
        <v>24</v>
      </c>
      <c r="C14" s="62">
        <v>42825247</v>
      </c>
      <c r="D14" s="63">
        <v>77576484</v>
      </c>
      <c r="E14" s="64">
        <f t="shared" si="0"/>
        <v>34751237</v>
      </c>
      <c r="F14" s="62">
        <v>44795208</v>
      </c>
      <c r="G14" s="63">
        <v>45122187</v>
      </c>
      <c r="H14" s="64">
        <f t="shared" si="1"/>
        <v>326979</v>
      </c>
      <c r="I14" s="64">
        <v>46387006</v>
      </c>
      <c r="J14" s="29">
        <f t="shared" si="2"/>
        <v>81.14661195065611</v>
      </c>
      <c r="K14" s="30">
        <f t="shared" si="3"/>
        <v>0.7299419170014793</v>
      </c>
      <c r="L14" s="83">
        <v>-32278434</v>
      </c>
      <c r="M14" s="84">
        <v>-75005006</v>
      </c>
      <c r="N14" s="31">
        <f t="shared" si="4"/>
        <v>-107.66085182447202</v>
      </c>
      <c r="O14" s="30">
        <f t="shared" si="5"/>
        <v>-0.43594290226441684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-32278434</v>
      </c>
      <c r="M15" s="84">
        <v>-75005006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61580030</v>
      </c>
      <c r="D16" s="63">
        <v>76939440</v>
      </c>
      <c r="E16" s="64">
        <f t="shared" si="0"/>
        <v>15359410</v>
      </c>
      <c r="F16" s="62">
        <v>67060652</v>
      </c>
      <c r="G16" s="63">
        <v>80170897</v>
      </c>
      <c r="H16" s="64">
        <f t="shared" si="1"/>
        <v>13110245</v>
      </c>
      <c r="I16" s="64">
        <v>83698416</v>
      </c>
      <c r="J16" s="29">
        <f t="shared" si="2"/>
        <v>24.942193110331385</v>
      </c>
      <c r="K16" s="30">
        <f t="shared" si="3"/>
        <v>19.549832292116694</v>
      </c>
      <c r="L16" s="83">
        <v>-32278434</v>
      </c>
      <c r="M16" s="84">
        <v>-75005006</v>
      </c>
      <c r="N16" s="31">
        <f t="shared" si="4"/>
        <v>-47.58412381468072</v>
      </c>
      <c r="O16" s="30">
        <f t="shared" si="5"/>
        <v>-17.479159991001133</v>
      </c>
      <c r="P16" s="5"/>
      <c r="Q16" s="32"/>
    </row>
    <row r="17" spans="1:17" ht="12.75">
      <c r="A17" s="2" t="s">
        <v>16</v>
      </c>
      <c r="B17" s="28" t="s">
        <v>26</v>
      </c>
      <c r="C17" s="62">
        <v>167007964</v>
      </c>
      <c r="D17" s="63">
        <v>89760780</v>
      </c>
      <c r="E17" s="64">
        <f t="shared" si="0"/>
        <v>-77247184</v>
      </c>
      <c r="F17" s="62">
        <v>172134767</v>
      </c>
      <c r="G17" s="63">
        <v>91950724</v>
      </c>
      <c r="H17" s="64">
        <f t="shared" si="1"/>
        <v>-80184043</v>
      </c>
      <c r="I17" s="64">
        <v>94444367</v>
      </c>
      <c r="J17" s="41">
        <f t="shared" si="2"/>
        <v>-46.25359303224605</v>
      </c>
      <c r="K17" s="30">
        <f t="shared" si="3"/>
        <v>-46.582131197238034</v>
      </c>
      <c r="L17" s="87">
        <v>-32278434</v>
      </c>
      <c r="M17" s="84">
        <v>-75005006</v>
      </c>
      <c r="N17" s="31">
        <f t="shared" si="4"/>
        <v>239.3151538888163</v>
      </c>
      <c r="O17" s="30">
        <f t="shared" si="5"/>
        <v>106.90492178615385</v>
      </c>
      <c r="P17" s="5"/>
      <c r="Q17" s="32"/>
    </row>
    <row r="18" spans="1:17" ht="16.5">
      <c r="A18" s="2" t="s">
        <v>16</v>
      </c>
      <c r="B18" s="33" t="s">
        <v>27</v>
      </c>
      <c r="C18" s="65">
        <v>420246879</v>
      </c>
      <c r="D18" s="66">
        <v>387968445</v>
      </c>
      <c r="E18" s="67">
        <f t="shared" si="0"/>
        <v>-32278434</v>
      </c>
      <c r="F18" s="65">
        <v>439937087</v>
      </c>
      <c r="G18" s="66">
        <v>364932081</v>
      </c>
      <c r="H18" s="67">
        <f t="shared" si="1"/>
        <v>-75005006</v>
      </c>
      <c r="I18" s="67">
        <v>378716354</v>
      </c>
      <c r="J18" s="42">
        <f t="shared" si="2"/>
        <v>-7.680826583842398</v>
      </c>
      <c r="K18" s="35">
        <f t="shared" si="3"/>
        <v>-17.049030012784534</v>
      </c>
      <c r="L18" s="88">
        <v>-32278434</v>
      </c>
      <c r="M18" s="86">
        <v>-75005006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58428374</v>
      </c>
      <c r="D19" s="72">
        <v>13746537</v>
      </c>
      <c r="E19" s="73">
        <f t="shared" si="0"/>
        <v>-44681837</v>
      </c>
      <c r="F19" s="74">
        <v>61331429</v>
      </c>
      <c r="G19" s="75">
        <v>55391964</v>
      </c>
      <c r="H19" s="76">
        <f t="shared" si="1"/>
        <v>-5939465</v>
      </c>
      <c r="I19" s="76">
        <v>49082889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18145651</v>
      </c>
      <c r="M22" s="84">
        <v>52312400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200000</v>
      </c>
      <c r="E23" s="64">
        <f t="shared" si="0"/>
        <v>200000</v>
      </c>
      <c r="F23" s="62">
        <v>0</v>
      </c>
      <c r="G23" s="63">
        <v>208400</v>
      </c>
      <c r="H23" s="64">
        <f t="shared" si="1"/>
        <v>208400</v>
      </c>
      <c r="I23" s="64">
        <v>217570</v>
      </c>
      <c r="J23" s="29">
        <f t="shared" si="2"/>
        <v>0</v>
      </c>
      <c r="K23" s="30">
        <f t="shared" si="3"/>
        <v>0</v>
      </c>
      <c r="L23" s="83">
        <v>18145651</v>
      </c>
      <c r="M23" s="84">
        <v>52312400</v>
      </c>
      <c r="N23" s="31">
        <f t="shared" si="4"/>
        <v>1.102192475761823</v>
      </c>
      <c r="O23" s="30">
        <f t="shared" si="5"/>
        <v>0.39837591087390367</v>
      </c>
      <c r="P23" s="5"/>
      <c r="Q23" s="32"/>
    </row>
    <row r="24" spans="1:17" ht="12.75">
      <c r="A24" s="6" t="s">
        <v>16</v>
      </c>
      <c r="B24" s="28" t="s">
        <v>32</v>
      </c>
      <c r="C24" s="62">
        <v>26000000</v>
      </c>
      <c r="D24" s="63">
        <v>43945651</v>
      </c>
      <c r="E24" s="64">
        <f t="shared" si="0"/>
        <v>17945651</v>
      </c>
      <c r="F24" s="62">
        <v>0</v>
      </c>
      <c r="G24" s="63">
        <v>52104000</v>
      </c>
      <c r="H24" s="64">
        <f t="shared" si="1"/>
        <v>52104000</v>
      </c>
      <c r="I24" s="64">
        <v>53882000</v>
      </c>
      <c r="J24" s="29">
        <f t="shared" si="2"/>
        <v>69.02173461538462</v>
      </c>
      <c r="K24" s="30">
        <f t="shared" si="3"/>
        <v>0</v>
      </c>
      <c r="L24" s="83">
        <v>18145651</v>
      </c>
      <c r="M24" s="84">
        <v>52312400</v>
      </c>
      <c r="N24" s="31">
        <f t="shared" si="4"/>
        <v>98.89780752423817</v>
      </c>
      <c r="O24" s="30">
        <f t="shared" si="5"/>
        <v>99.60162408912609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18145651</v>
      </c>
      <c r="M25" s="84">
        <v>52312400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26000000</v>
      </c>
      <c r="D26" s="66">
        <v>44145651</v>
      </c>
      <c r="E26" s="67">
        <f t="shared" si="0"/>
        <v>18145651</v>
      </c>
      <c r="F26" s="65">
        <v>0</v>
      </c>
      <c r="G26" s="66">
        <v>52312400</v>
      </c>
      <c r="H26" s="67">
        <f t="shared" si="1"/>
        <v>52312400</v>
      </c>
      <c r="I26" s="67">
        <v>54099570</v>
      </c>
      <c r="J26" s="42">
        <f t="shared" si="2"/>
        <v>69.79096538461539</v>
      </c>
      <c r="K26" s="35">
        <f t="shared" si="3"/>
        <v>0</v>
      </c>
      <c r="L26" s="88">
        <v>18145651</v>
      </c>
      <c r="M26" s="86">
        <v>52312400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15525651</v>
      </c>
      <c r="M28" s="84">
        <v>49566640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6775000</v>
      </c>
      <c r="E29" s="64">
        <f t="shared" si="0"/>
        <v>6775000</v>
      </c>
      <c r="F29" s="62">
        <v>0</v>
      </c>
      <c r="G29" s="63">
        <v>10000000</v>
      </c>
      <c r="H29" s="64">
        <f t="shared" si="1"/>
        <v>10000000</v>
      </c>
      <c r="I29" s="64">
        <v>10000000</v>
      </c>
      <c r="J29" s="29">
        <f t="shared" si="2"/>
        <v>0</v>
      </c>
      <c r="K29" s="30">
        <f t="shared" si="3"/>
        <v>0</v>
      </c>
      <c r="L29" s="83">
        <v>15525651</v>
      </c>
      <c r="M29" s="84">
        <v>49566640</v>
      </c>
      <c r="N29" s="31">
        <f t="shared" si="4"/>
        <v>43.63746164331531</v>
      </c>
      <c r="O29" s="30">
        <f t="shared" si="5"/>
        <v>20.174859542627864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15525651</v>
      </c>
      <c r="M30" s="84">
        <v>49566640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26000000</v>
      </c>
      <c r="D31" s="63">
        <v>37170651</v>
      </c>
      <c r="E31" s="64">
        <f t="shared" si="0"/>
        <v>11170651</v>
      </c>
      <c r="F31" s="62">
        <v>0</v>
      </c>
      <c r="G31" s="63">
        <v>42104000</v>
      </c>
      <c r="H31" s="64">
        <f t="shared" si="1"/>
        <v>42104000</v>
      </c>
      <c r="I31" s="64">
        <v>43882000</v>
      </c>
      <c r="J31" s="29">
        <f t="shared" si="2"/>
        <v>42.96404230769231</v>
      </c>
      <c r="K31" s="30">
        <f t="shared" si="3"/>
        <v>0</v>
      </c>
      <c r="L31" s="83">
        <v>15525651</v>
      </c>
      <c r="M31" s="84">
        <v>49566640</v>
      </c>
      <c r="N31" s="31">
        <f t="shared" si="4"/>
        <v>71.94964642706448</v>
      </c>
      <c r="O31" s="30">
        <f t="shared" si="5"/>
        <v>84.94422861828036</v>
      </c>
      <c r="P31" s="5"/>
      <c r="Q31" s="32"/>
    </row>
    <row r="32" spans="1:17" ht="12.75">
      <c r="A32" s="6" t="s">
        <v>16</v>
      </c>
      <c r="B32" s="28" t="s">
        <v>39</v>
      </c>
      <c r="C32" s="62">
        <v>2620000</v>
      </c>
      <c r="D32" s="63">
        <v>200000</v>
      </c>
      <c r="E32" s="64">
        <f t="shared" si="0"/>
        <v>-2420000</v>
      </c>
      <c r="F32" s="62">
        <v>2745760</v>
      </c>
      <c r="G32" s="63">
        <v>208400</v>
      </c>
      <c r="H32" s="64">
        <f t="shared" si="1"/>
        <v>-2537360</v>
      </c>
      <c r="I32" s="64">
        <v>217570</v>
      </c>
      <c r="J32" s="29">
        <f t="shared" si="2"/>
        <v>-92.36641221374046</v>
      </c>
      <c r="K32" s="30">
        <f t="shared" si="3"/>
        <v>-92.41011596060835</v>
      </c>
      <c r="L32" s="83">
        <v>15525651</v>
      </c>
      <c r="M32" s="84">
        <v>49566640</v>
      </c>
      <c r="N32" s="31">
        <f t="shared" si="4"/>
        <v>-15.587108070379788</v>
      </c>
      <c r="O32" s="30">
        <f t="shared" si="5"/>
        <v>-5.119088160908223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28620000</v>
      </c>
      <c r="D33" s="81">
        <v>44145651</v>
      </c>
      <c r="E33" s="82">
        <f t="shared" si="0"/>
        <v>15525651</v>
      </c>
      <c r="F33" s="80">
        <v>2745760</v>
      </c>
      <c r="G33" s="81">
        <v>52312400</v>
      </c>
      <c r="H33" s="82">
        <f t="shared" si="1"/>
        <v>49566640</v>
      </c>
      <c r="I33" s="82">
        <v>54099570</v>
      </c>
      <c r="J33" s="57">
        <f t="shared" si="2"/>
        <v>54.24755765199162</v>
      </c>
      <c r="K33" s="58">
        <f t="shared" si="3"/>
        <v>1805.2065730435288</v>
      </c>
      <c r="L33" s="95">
        <v>15525651</v>
      </c>
      <c r="M33" s="96">
        <v>49566640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-28850843</v>
      </c>
      <c r="M8" s="84">
        <v>-42288273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259862</v>
      </c>
      <c r="D9" s="63">
        <v>108996</v>
      </c>
      <c r="E9" s="64">
        <f>$D9-$C9</f>
        <v>-150866</v>
      </c>
      <c r="F9" s="62">
        <v>271816</v>
      </c>
      <c r="G9" s="63">
        <v>113574</v>
      </c>
      <c r="H9" s="64">
        <f>$G9-$F9</f>
        <v>-158242</v>
      </c>
      <c r="I9" s="64">
        <v>118572</v>
      </c>
      <c r="J9" s="29">
        <f>IF(($C9=0),0,(($E9/$C9)*100))</f>
        <v>-58.05619905950081</v>
      </c>
      <c r="K9" s="30">
        <f>IF(($F9=0),0,(($H9/$F9)*100))</f>
        <v>-58.21658769167378</v>
      </c>
      <c r="L9" s="83">
        <v>-28850843</v>
      </c>
      <c r="M9" s="84">
        <v>-42288273</v>
      </c>
      <c r="N9" s="31">
        <f>IF(($L9=0),0,(($E9/$L9)*100))</f>
        <v>0.522917129319237</v>
      </c>
      <c r="O9" s="30">
        <f>IF(($M9=0),0,(($H9/$M9)*100))</f>
        <v>0.3741983031560546</v>
      </c>
      <c r="P9" s="5"/>
      <c r="Q9" s="32"/>
    </row>
    <row r="10" spans="1:17" ht="12.75">
      <c r="A10" s="2" t="s">
        <v>16</v>
      </c>
      <c r="B10" s="28" t="s">
        <v>20</v>
      </c>
      <c r="C10" s="62">
        <v>907848438</v>
      </c>
      <c r="D10" s="63">
        <v>879148461</v>
      </c>
      <c r="E10" s="64">
        <f aca="true" t="shared" si="0" ref="E10:E33">$D10-$C10</f>
        <v>-28699977</v>
      </c>
      <c r="F10" s="62">
        <v>981353081</v>
      </c>
      <c r="G10" s="63">
        <v>939223050</v>
      </c>
      <c r="H10" s="64">
        <f aca="true" t="shared" si="1" ref="H10:H33">$G10-$F10</f>
        <v>-42130031</v>
      </c>
      <c r="I10" s="64">
        <v>962337893</v>
      </c>
      <c r="J10" s="29">
        <f aca="true" t="shared" si="2" ref="J10:J33">IF(($C10=0),0,(($E10/$C10)*100))</f>
        <v>-3.161318100984605</v>
      </c>
      <c r="K10" s="30">
        <f aca="true" t="shared" si="3" ref="K10:K33">IF(($F10=0),0,(($H10/$F10)*100))</f>
        <v>-4.293055355476079</v>
      </c>
      <c r="L10" s="83">
        <v>-28850843</v>
      </c>
      <c r="M10" s="84">
        <v>-42288273</v>
      </c>
      <c r="N10" s="31">
        <f aca="true" t="shared" si="4" ref="N10:N33">IF(($L10=0),0,(($E10/$L10)*100))</f>
        <v>99.47708287068076</v>
      </c>
      <c r="O10" s="30">
        <f aca="true" t="shared" si="5" ref="O10:O33">IF(($M10=0),0,(($H10/$M10)*100))</f>
        <v>99.62580169684394</v>
      </c>
      <c r="P10" s="5"/>
      <c r="Q10" s="32"/>
    </row>
    <row r="11" spans="1:17" ht="16.5">
      <c r="A11" s="6" t="s">
        <v>16</v>
      </c>
      <c r="B11" s="33" t="s">
        <v>21</v>
      </c>
      <c r="C11" s="65">
        <v>908108300</v>
      </c>
      <c r="D11" s="66">
        <v>879257457</v>
      </c>
      <c r="E11" s="67">
        <f t="shared" si="0"/>
        <v>-28850843</v>
      </c>
      <c r="F11" s="65">
        <v>981624897</v>
      </c>
      <c r="G11" s="66">
        <v>939336624</v>
      </c>
      <c r="H11" s="67">
        <f t="shared" si="1"/>
        <v>-42288273</v>
      </c>
      <c r="I11" s="67">
        <v>962456465</v>
      </c>
      <c r="J11" s="34">
        <f t="shared" si="2"/>
        <v>-3.1770266828306712</v>
      </c>
      <c r="K11" s="35">
        <f t="shared" si="3"/>
        <v>-4.307987004938404</v>
      </c>
      <c r="L11" s="85">
        <v>-28850843</v>
      </c>
      <c r="M11" s="86">
        <v>-42288273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400399369</v>
      </c>
      <c r="D13" s="63">
        <v>402448118</v>
      </c>
      <c r="E13" s="64">
        <f t="shared" si="0"/>
        <v>2048749</v>
      </c>
      <c r="F13" s="62">
        <v>426416978</v>
      </c>
      <c r="G13" s="63">
        <v>418403280</v>
      </c>
      <c r="H13" s="64">
        <f t="shared" si="1"/>
        <v>-8013698</v>
      </c>
      <c r="I13" s="64">
        <v>435820262</v>
      </c>
      <c r="J13" s="29">
        <f t="shared" si="2"/>
        <v>0.511676380788702</v>
      </c>
      <c r="K13" s="30">
        <f t="shared" si="3"/>
        <v>-1.8793102557938017</v>
      </c>
      <c r="L13" s="83">
        <v>102989569</v>
      </c>
      <c r="M13" s="84">
        <v>64211102</v>
      </c>
      <c r="N13" s="31">
        <f t="shared" si="4"/>
        <v>1.9892781568976174</v>
      </c>
      <c r="O13" s="30">
        <f t="shared" si="5"/>
        <v>-12.480237451772748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102989569</v>
      </c>
      <c r="M14" s="84">
        <v>64211102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102989569</v>
      </c>
      <c r="M15" s="84">
        <v>64211102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102989569</v>
      </c>
      <c r="M16" s="84">
        <v>64211102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603582346</v>
      </c>
      <c r="D17" s="63">
        <v>704523166</v>
      </c>
      <c r="E17" s="64">
        <f t="shared" si="0"/>
        <v>100940820</v>
      </c>
      <c r="F17" s="62">
        <v>647842475</v>
      </c>
      <c r="G17" s="63">
        <v>720067275</v>
      </c>
      <c r="H17" s="64">
        <f t="shared" si="1"/>
        <v>72224800</v>
      </c>
      <c r="I17" s="64">
        <v>751876356</v>
      </c>
      <c r="J17" s="41">
        <f t="shared" si="2"/>
        <v>16.723620342600277</v>
      </c>
      <c r="K17" s="30">
        <f t="shared" si="3"/>
        <v>11.148512607173526</v>
      </c>
      <c r="L17" s="87">
        <v>102989569</v>
      </c>
      <c r="M17" s="84">
        <v>64211102</v>
      </c>
      <c r="N17" s="31">
        <f t="shared" si="4"/>
        <v>98.01072184310237</v>
      </c>
      <c r="O17" s="30">
        <f t="shared" si="5"/>
        <v>112.48023745177275</v>
      </c>
      <c r="P17" s="5"/>
      <c r="Q17" s="32"/>
    </row>
    <row r="18" spans="1:17" ht="16.5">
      <c r="A18" s="2" t="s">
        <v>16</v>
      </c>
      <c r="B18" s="33" t="s">
        <v>27</v>
      </c>
      <c r="C18" s="65">
        <v>1003981715</v>
      </c>
      <c r="D18" s="66">
        <v>1106971284</v>
      </c>
      <c r="E18" s="67">
        <f t="shared" si="0"/>
        <v>102989569</v>
      </c>
      <c r="F18" s="65">
        <v>1074259453</v>
      </c>
      <c r="G18" s="66">
        <v>1138470555</v>
      </c>
      <c r="H18" s="67">
        <f t="shared" si="1"/>
        <v>64211102</v>
      </c>
      <c r="I18" s="67">
        <v>1187696618</v>
      </c>
      <c r="J18" s="42">
        <f t="shared" si="2"/>
        <v>10.258112021492344</v>
      </c>
      <c r="K18" s="35">
        <f t="shared" si="3"/>
        <v>5.977243376419235</v>
      </c>
      <c r="L18" s="88">
        <v>102989569</v>
      </c>
      <c r="M18" s="86">
        <v>64211102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-95873415</v>
      </c>
      <c r="D19" s="72">
        <v>-227713827</v>
      </c>
      <c r="E19" s="73">
        <f t="shared" si="0"/>
        <v>-131840412</v>
      </c>
      <c r="F19" s="74">
        <v>-92634556</v>
      </c>
      <c r="G19" s="75">
        <v>-199133931</v>
      </c>
      <c r="H19" s="76">
        <f t="shared" si="1"/>
        <v>-106499375</v>
      </c>
      <c r="I19" s="76">
        <v>-225240153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-5508189928</v>
      </c>
      <c r="M22" s="84">
        <v>-5773383208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5544513123</v>
      </c>
      <c r="D23" s="63">
        <v>45656915</v>
      </c>
      <c r="E23" s="64">
        <f t="shared" si="0"/>
        <v>-5498856208</v>
      </c>
      <c r="F23" s="62">
        <v>5817191562</v>
      </c>
      <c r="G23" s="63">
        <v>46939825</v>
      </c>
      <c r="H23" s="64">
        <f t="shared" si="1"/>
        <v>-5770251737</v>
      </c>
      <c r="I23" s="64">
        <v>49005788</v>
      </c>
      <c r="J23" s="29">
        <f t="shared" si="2"/>
        <v>-99.17653878731743</v>
      </c>
      <c r="K23" s="30">
        <f t="shared" si="3"/>
        <v>-99.19308442055393</v>
      </c>
      <c r="L23" s="83">
        <v>-5508189928</v>
      </c>
      <c r="M23" s="84">
        <v>-5773383208</v>
      </c>
      <c r="N23" s="31">
        <f t="shared" si="4"/>
        <v>99.83054832672792</v>
      </c>
      <c r="O23" s="30">
        <f t="shared" si="5"/>
        <v>99.94576020875141</v>
      </c>
      <c r="P23" s="5"/>
      <c r="Q23" s="32"/>
    </row>
    <row r="24" spans="1:17" ht="12.75">
      <c r="A24" s="6" t="s">
        <v>16</v>
      </c>
      <c r="B24" s="28" t="s">
        <v>32</v>
      </c>
      <c r="C24" s="62">
        <v>317831400</v>
      </c>
      <c r="D24" s="63">
        <v>308497680</v>
      </c>
      <c r="E24" s="64">
        <f t="shared" si="0"/>
        <v>-9333720</v>
      </c>
      <c r="F24" s="62">
        <v>337496388</v>
      </c>
      <c r="G24" s="63">
        <v>334364917</v>
      </c>
      <c r="H24" s="64">
        <f t="shared" si="1"/>
        <v>-3131471</v>
      </c>
      <c r="I24" s="64">
        <v>349542633</v>
      </c>
      <c r="J24" s="29">
        <f t="shared" si="2"/>
        <v>-2.9366890747736063</v>
      </c>
      <c r="K24" s="30">
        <f t="shared" si="3"/>
        <v>-0.9278531893502813</v>
      </c>
      <c r="L24" s="83">
        <v>-5508189928</v>
      </c>
      <c r="M24" s="84">
        <v>-5773383208</v>
      </c>
      <c r="N24" s="31">
        <f t="shared" si="4"/>
        <v>0.16945167327207675</v>
      </c>
      <c r="O24" s="30">
        <f t="shared" si="5"/>
        <v>0.05423979124858396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-5508189928</v>
      </c>
      <c r="M25" s="84">
        <v>-5773383208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5862344523</v>
      </c>
      <c r="D26" s="66">
        <v>354154595</v>
      </c>
      <c r="E26" s="67">
        <f t="shared" si="0"/>
        <v>-5508189928</v>
      </c>
      <c r="F26" s="65">
        <v>6154687950</v>
      </c>
      <c r="G26" s="66">
        <v>381304742</v>
      </c>
      <c r="H26" s="67">
        <f t="shared" si="1"/>
        <v>-5773383208</v>
      </c>
      <c r="I26" s="67">
        <v>398548421</v>
      </c>
      <c r="J26" s="42">
        <f t="shared" si="2"/>
        <v>-93.9588232385434</v>
      </c>
      <c r="K26" s="35">
        <f t="shared" si="3"/>
        <v>-93.80464541666974</v>
      </c>
      <c r="L26" s="88">
        <v>-5508189928</v>
      </c>
      <c r="M26" s="86">
        <v>-5773383208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172030000</v>
      </c>
      <c r="D28" s="63">
        <v>126687780</v>
      </c>
      <c r="E28" s="64">
        <f t="shared" si="0"/>
        <v>-45342220</v>
      </c>
      <c r="F28" s="62">
        <v>303981500</v>
      </c>
      <c r="G28" s="63">
        <v>273648190</v>
      </c>
      <c r="H28" s="64">
        <f t="shared" si="1"/>
        <v>-30333310</v>
      </c>
      <c r="I28" s="64">
        <v>159816263</v>
      </c>
      <c r="J28" s="29">
        <f t="shared" si="2"/>
        <v>-26.35715863512178</v>
      </c>
      <c r="K28" s="30">
        <f t="shared" si="3"/>
        <v>-9.97866975457388</v>
      </c>
      <c r="L28" s="83">
        <v>-5508189928</v>
      </c>
      <c r="M28" s="84">
        <v>-5773383208</v>
      </c>
      <c r="N28" s="31">
        <f t="shared" si="4"/>
        <v>0.8231782235668762</v>
      </c>
      <c r="O28" s="30">
        <f t="shared" si="5"/>
        <v>0.5253992140685909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-5508189928</v>
      </c>
      <c r="M29" s="84">
        <v>-5773383208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-5508189928</v>
      </c>
      <c r="M30" s="84">
        <v>-5773383208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-5508189928</v>
      </c>
      <c r="M31" s="84">
        <v>-5773383208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5690314523</v>
      </c>
      <c r="D32" s="63">
        <v>227466815</v>
      </c>
      <c r="E32" s="64">
        <f t="shared" si="0"/>
        <v>-5462847708</v>
      </c>
      <c r="F32" s="62">
        <v>5850706450</v>
      </c>
      <c r="G32" s="63">
        <v>107656552</v>
      </c>
      <c r="H32" s="64">
        <f t="shared" si="1"/>
        <v>-5743049898</v>
      </c>
      <c r="I32" s="64">
        <v>238732158</v>
      </c>
      <c r="J32" s="29">
        <f t="shared" si="2"/>
        <v>-96.00256164961377</v>
      </c>
      <c r="K32" s="30">
        <f t="shared" si="3"/>
        <v>-98.15993926682137</v>
      </c>
      <c r="L32" s="83">
        <v>-5508189928</v>
      </c>
      <c r="M32" s="84">
        <v>-5773383208</v>
      </c>
      <c r="N32" s="31">
        <f t="shared" si="4"/>
        <v>99.17682177643312</v>
      </c>
      <c r="O32" s="30">
        <f t="shared" si="5"/>
        <v>99.47460078593141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5862344523</v>
      </c>
      <c r="D33" s="81">
        <v>354154595</v>
      </c>
      <c r="E33" s="82">
        <f t="shared" si="0"/>
        <v>-5508189928</v>
      </c>
      <c r="F33" s="80">
        <v>6154687950</v>
      </c>
      <c r="G33" s="81">
        <v>381304742</v>
      </c>
      <c r="H33" s="82">
        <f t="shared" si="1"/>
        <v>-5773383208</v>
      </c>
      <c r="I33" s="82">
        <v>398548421</v>
      </c>
      <c r="J33" s="57">
        <f t="shared" si="2"/>
        <v>-93.9588232385434</v>
      </c>
      <c r="K33" s="58">
        <f t="shared" si="3"/>
        <v>-93.80464541666974</v>
      </c>
      <c r="L33" s="95">
        <v>-5508189928</v>
      </c>
      <c r="M33" s="96">
        <v>-5773383208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58009082</v>
      </c>
      <c r="D8" s="63">
        <v>68933315</v>
      </c>
      <c r="E8" s="64">
        <f>$D8-$C8</f>
        <v>10924233</v>
      </c>
      <c r="F8" s="62">
        <v>60677499</v>
      </c>
      <c r="G8" s="63">
        <v>71828514</v>
      </c>
      <c r="H8" s="64">
        <f>$G8-$F8</f>
        <v>11151015</v>
      </c>
      <c r="I8" s="64">
        <v>74988969</v>
      </c>
      <c r="J8" s="29">
        <f>IF(($C8=0),0,(($E8/$C8)*100))</f>
        <v>18.831935661384886</v>
      </c>
      <c r="K8" s="30">
        <f>IF(($F8=0),0,(($H8/$F8)*100))</f>
        <v>18.377512560298506</v>
      </c>
      <c r="L8" s="83">
        <v>25952146</v>
      </c>
      <c r="M8" s="84">
        <v>31629508</v>
      </c>
      <c r="N8" s="31">
        <f>IF(($L8=0),0,(($E8/$L8)*100))</f>
        <v>42.09375594604007</v>
      </c>
      <c r="O8" s="30">
        <f>IF(($M8=0),0,(($H8/$M8)*100))</f>
        <v>35.25510102781239</v>
      </c>
      <c r="P8" s="5"/>
      <c r="Q8" s="32"/>
    </row>
    <row r="9" spans="1:17" ht="12.75">
      <c r="A9" s="2" t="s">
        <v>16</v>
      </c>
      <c r="B9" s="28" t="s">
        <v>19</v>
      </c>
      <c r="C9" s="62">
        <v>233880989</v>
      </c>
      <c r="D9" s="63">
        <v>242704329</v>
      </c>
      <c r="E9" s="64">
        <f>$D9-$C9</f>
        <v>8823340</v>
      </c>
      <c r="F9" s="62">
        <v>244890837</v>
      </c>
      <c r="G9" s="63">
        <v>260522436</v>
      </c>
      <c r="H9" s="64">
        <f>$G9-$F9</f>
        <v>15631599</v>
      </c>
      <c r="I9" s="64">
        <v>279310254</v>
      </c>
      <c r="J9" s="29">
        <f>IF(($C9=0),0,(($E9/$C9)*100))</f>
        <v>3.772576829662714</v>
      </c>
      <c r="K9" s="30">
        <f>IF(($F9=0),0,(($H9/$F9)*100))</f>
        <v>6.383088559577262</v>
      </c>
      <c r="L9" s="83">
        <v>25952146</v>
      </c>
      <c r="M9" s="84">
        <v>31629508</v>
      </c>
      <c r="N9" s="31">
        <f>IF(($L9=0),0,(($E9/$L9)*100))</f>
        <v>33.99849862127009</v>
      </c>
      <c r="O9" s="30">
        <f>IF(($M9=0),0,(($H9/$M9)*100))</f>
        <v>49.42093629783935</v>
      </c>
      <c r="P9" s="5"/>
      <c r="Q9" s="32"/>
    </row>
    <row r="10" spans="1:17" ht="12.75">
      <c r="A10" s="2" t="s">
        <v>16</v>
      </c>
      <c r="B10" s="28" t="s">
        <v>20</v>
      </c>
      <c r="C10" s="62">
        <v>102693443</v>
      </c>
      <c r="D10" s="63">
        <v>108898016</v>
      </c>
      <c r="E10" s="64">
        <f aca="true" t="shared" si="0" ref="E10:E33">$D10-$C10</f>
        <v>6204573</v>
      </c>
      <c r="F10" s="62">
        <v>108431680</v>
      </c>
      <c r="G10" s="63">
        <v>113278574</v>
      </c>
      <c r="H10" s="64">
        <f aca="true" t="shared" si="1" ref="H10:H33">$G10-$F10</f>
        <v>4846894</v>
      </c>
      <c r="I10" s="64">
        <v>115194209</v>
      </c>
      <c r="J10" s="29">
        <f aca="true" t="shared" si="2" ref="J10:J33">IF(($C10=0),0,(($E10/$C10)*100))</f>
        <v>6.041839496996902</v>
      </c>
      <c r="K10" s="30">
        <f aca="true" t="shared" si="3" ref="K10:K33">IF(($F10=0),0,(($H10/$F10)*100))</f>
        <v>4.469998066985589</v>
      </c>
      <c r="L10" s="83">
        <v>25952146</v>
      </c>
      <c r="M10" s="84">
        <v>31629508</v>
      </c>
      <c r="N10" s="31">
        <f aca="true" t="shared" si="4" ref="N10:N33">IF(($L10=0),0,(($E10/$L10)*100))</f>
        <v>23.907745432689843</v>
      </c>
      <c r="O10" s="30">
        <f aca="true" t="shared" si="5" ref="O10:O33">IF(($M10=0),0,(($H10/$M10)*100))</f>
        <v>15.323962674348271</v>
      </c>
      <c r="P10" s="5"/>
      <c r="Q10" s="32"/>
    </row>
    <row r="11" spans="1:17" ht="16.5">
      <c r="A11" s="6" t="s">
        <v>16</v>
      </c>
      <c r="B11" s="33" t="s">
        <v>21</v>
      </c>
      <c r="C11" s="65">
        <v>394583514</v>
      </c>
      <c r="D11" s="66">
        <v>420535660</v>
      </c>
      <c r="E11" s="67">
        <f t="shared" si="0"/>
        <v>25952146</v>
      </c>
      <c r="F11" s="65">
        <v>414000016</v>
      </c>
      <c r="G11" s="66">
        <v>445629524</v>
      </c>
      <c r="H11" s="67">
        <f t="shared" si="1"/>
        <v>31629508</v>
      </c>
      <c r="I11" s="67">
        <v>469493432</v>
      </c>
      <c r="J11" s="34">
        <f t="shared" si="2"/>
        <v>6.577098403558745</v>
      </c>
      <c r="K11" s="35">
        <f t="shared" si="3"/>
        <v>7.639977482512948</v>
      </c>
      <c r="L11" s="85">
        <v>25952146</v>
      </c>
      <c r="M11" s="86">
        <v>31629508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208935704</v>
      </c>
      <c r="D13" s="63">
        <v>205008960</v>
      </c>
      <c r="E13" s="64">
        <f t="shared" si="0"/>
        <v>-3926744</v>
      </c>
      <c r="F13" s="62">
        <v>218546708</v>
      </c>
      <c r="G13" s="63">
        <v>213987691</v>
      </c>
      <c r="H13" s="64">
        <f t="shared" si="1"/>
        <v>-4559017</v>
      </c>
      <c r="I13" s="64">
        <v>223403144</v>
      </c>
      <c r="J13" s="29">
        <f t="shared" si="2"/>
        <v>-1.879403053103839</v>
      </c>
      <c r="K13" s="30">
        <f t="shared" si="3"/>
        <v>-2.0860607060711254</v>
      </c>
      <c r="L13" s="83">
        <v>45496938</v>
      </c>
      <c r="M13" s="84">
        <v>41531215</v>
      </c>
      <c r="N13" s="31">
        <f t="shared" si="4"/>
        <v>-8.630787416946609</v>
      </c>
      <c r="O13" s="30">
        <f t="shared" si="5"/>
        <v>-10.977326331531597</v>
      </c>
      <c r="P13" s="5"/>
      <c r="Q13" s="32"/>
    </row>
    <row r="14" spans="1:17" ht="12.75">
      <c r="A14" s="2" t="s">
        <v>16</v>
      </c>
      <c r="B14" s="28" t="s">
        <v>24</v>
      </c>
      <c r="C14" s="62">
        <v>15928695</v>
      </c>
      <c r="D14" s="63">
        <v>15819305</v>
      </c>
      <c r="E14" s="64">
        <f t="shared" si="0"/>
        <v>-109390</v>
      </c>
      <c r="F14" s="62">
        <v>17503558</v>
      </c>
      <c r="G14" s="63">
        <v>16483716</v>
      </c>
      <c r="H14" s="64">
        <f t="shared" si="1"/>
        <v>-1019842</v>
      </c>
      <c r="I14" s="64">
        <v>17208999</v>
      </c>
      <c r="J14" s="29">
        <f t="shared" si="2"/>
        <v>-0.6867480355421458</v>
      </c>
      <c r="K14" s="30">
        <f t="shared" si="3"/>
        <v>-5.826483964003205</v>
      </c>
      <c r="L14" s="83">
        <v>45496938</v>
      </c>
      <c r="M14" s="84">
        <v>41531215</v>
      </c>
      <c r="N14" s="31">
        <f t="shared" si="4"/>
        <v>-0.2404337628171812</v>
      </c>
      <c r="O14" s="30">
        <f t="shared" si="5"/>
        <v>-2.455603574323554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45496938</v>
      </c>
      <c r="M15" s="84">
        <v>41531215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135296000</v>
      </c>
      <c r="D16" s="63">
        <v>141900000</v>
      </c>
      <c r="E16" s="64">
        <f t="shared" si="0"/>
        <v>6604000</v>
      </c>
      <c r="F16" s="62">
        <v>142224704</v>
      </c>
      <c r="G16" s="63">
        <v>147859800</v>
      </c>
      <c r="H16" s="64">
        <f t="shared" si="1"/>
        <v>5635096</v>
      </c>
      <c r="I16" s="64">
        <v>154365631</v>
      </c>
      <c r="J16" s="29">
        <f t="shared" si="2"/>
        <v>4.881149479659413</v>
      </c>
      <c r="K16" s="30">
        <f t="shared" si="3"/>
        <v>3.9621077362200032</v>
      </c>
      <c r="L16" s="83">
        <v>45496938</v>
      </c>
      <c r="M16" s="84">
        <v>41531215</v>
      </c>
      <c r="N16" s="31">
        <f t="shared" si="4"/>
        <v>14.515262543602384</v>
      </c>
      <c r="O16" s="30">
        <f t="shared" si="5"/>
        <v>13.56833889882586</v>
      </c>
      <c r="P16" s="5"/>
      <c r="Q16" s="32"/>
    </row>
    <row r="17" spans="1:17" ht="12.75">
      <c r="A17" s="2" t="s">
        <v>16</v>
      </c>
      <c r="B17" s="28" t="s">
        <v>26</v>
      </c>
      <c r="C17" s="62">
        <v>107557981</v>
      </c>
      <c r="D17" s="63">
        <v>150487053</v>
      </c>
      <c r="E17" s="64">
        <f t="shared" si="0"/>
        <v>42929072</v>
      </c>
      <c r="F17" s="62">
        <v>112805624</v>
      </c>
      <c r="G17" s="63">
        <v>154280602</v>
      </c>
      <c r="H17" s="64">
        <f t="shared" si="1"/>
        <v>41474978</v>
      </c>
      <c r="I17" s="64">
        <v>159310998</v>
      </c>
      <c r="J17" s="41">
        <f t="shared" si="2"/>
        <v>39.91249333696585</v>
      </c>
      <c r="K17" s="30">
        <f t="shared" si="3"/>
        <v>36.76676439465465</v>
      </c>
      <c r="L17" s="87">
        <v>45496938</v>
      </c>
      <c r="M17" s="84">
        <v>41531215</v>
      </c>
      <c r="N17" s="31">
        <f t="shared" si="4"/>
        <v>94.3559586361614</v>
      </c>
      <c r="O17" s="30">
        <f t="shared" si="5"/>
        <v>99.86459100702929</v>
      </c>
      <c r="P17" s="5"/>
      <c r="Q17" s="32"/>
    </row>
    <row r="18" spans="1:17" ht="16.5">
      <c r="A18" s="2" t="s">
        <v>16</v>
      </c>
      <c r="B18" s="33" t="s">
        <v>27</v>
      </c>
      <c r="C18" s="65">
        <v>467718380</v>
      </c>
      <c r="D18" s="66">
        <v>513215318</v>
      </c>
      <c r="E18" s="67">
        <f t="shared" si="0"/>
        <v>45496938</v>
      </c>
      <c r="F18" s="65">
        <v>491080594</v>
      </c>
      <c r="G18" s="66">
        <v>532611809</v>
      </c>
      <c r="H18" s="67">
        <f t="shared" si="1"/>
        <v>41531215</v>
      </c>
      <c r="I18" s="67">
        <v>554288772</v>
      </c>
      <c r="J18" s="42">
        <f t="shared" si="2"/>
        <v>9.72742144535778</v>
      </c>
      <c r="K18" s="35">
        <f t="shared" si="3"/>
        <v>8.45710775531073</v>
      </c>
      <c r="L18" s="88">
        <v>45496938</v>
      </c>
      <c r="M18" s="86">
        <v>41531215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-73134866</v>
      </c>
      <c r="D19" s="72">
        <v>-92679658</v>
      </c>
      <c r="E19" s="73">
        <f t="shared" si="0"/>
        <v>-19544792</v>
      </c>
      <c r="F19" s="74">
        <v>-77080578</v>
      </c>
      <c r="G19" s="75">
        <v>-86982285</v>
      </c>
      <c r="H19" s="76">
        <f t="shared" si="1"/>
        <v>-9901707</v>
      </c>
      <c r="I19" s="76">
        <v>-84795340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-8671300</v>
      </c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700000</v>
      </c>
      <c r="E23" s="64">
        <f t="shared" si="0"/>
        <v>700000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-8671300</v>
      </c>
      <c r="M23" s="84"/>
      <c r="N23" s="31">
        <f t="shared" si="4"/>
        <v>-8.07260733684684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31107600</v>
      </c>
      <c r="D24" s="63">
        <v>21736300</v>
      </c>
      <c r="E24" s="64">
        <f t="shared" si="0"/>
        <v>-9371300</v>
      </c>
      <c r="F24" s="62">
        <v>32881850</v>
      </c>
      <c r="G24" s="63">
        <v>32881850</v>
      </c>
      <c r="H24" s="64">
        <f t="shared" si="1"/>
        <v>0</v>
      </c>
      <c r="I24" s="64">
        <v>35011700</v>
      </c>
      <c r="J24" s="29">
        <f t="shared" si="2"/>
        <v>-30.125435584873152</v>
      </c>
      <c r="K24" s="30">
        <f t="shared" si="3"/>
        <v>0</v>
      </c>
      <c r="L24" s="83">
        <v>-8671300</v>
      </c>
      <c r="M24" s="84"/>
      <c r="N24" s="31">
        <f t="shared" si="4"/>
        <v>108.07260733684684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-8671300</v>
      </c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31107600</v>
      </c>
      <c r="D26" s="66">
        <v>22436300</v>
      </c>
      <c r="E26" s="67">
        <f t="shared" si="0"/>
        <v>-8671300</v>
      </c>
      <c r="F26" s="65">
        <v>32881850</v>
      </c>
      <c r="G26" s="66">
        <v>32881850</v>
      </c>
      <c r="H26" s="67">
        <f t="shared" si="1"/>
        <v>0</v>
      </c>
      <c r="I26" s="67">
        <v>35011700</v>
      </c>
      <c r="J26" s="42">
        <f t="shared" si="2"/>
        <v>-27.87518162764083</v>
      </c>
      <c r="K26" s="35">
        <f t="shared" si="3"/>
        <v>0</v>
      </c>
      <c r="L26" s="88">
        <v>-8671300</v>
      </c>
      <c r="M26" s="86"/>
      <c r="N26" s="36">
        <f t="shared" si="4"/>
        <v>100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-8671300</v>
      </c>
      <c r="M28" s="84"/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14000000</v>
      </c>
      <c r="D29" s="63">
        <v>4908000</v>
      </c>
      <c r="E29" s="64">
        <f t="shared" si="0"/>
        <v>-9092000</v>
      </c>
      <c r="F29" s="62">
        <v>15000000</v>
      </c>
      <c r="G29" s="63">
        <v>15000000</v>
      </c>
      <c r="H29" s="64">
        <f t="shared" si="1"/>
        <v>0</v>
      </c>
      <c r="I29" s="64">
        <v>16500000</v>
      </c>
      <c r="J29" s="29">
        <f t="shared" si="2"/>
        <v>-64.94285714285715</v>
      </c>
      <c r="K29" s="30">
        <f t="shared" si="3"/>
        <v>0</v>
      </c>
      <c r="L29" s="83">
        <v>-8671300</v>
      </c>
      <c r="M29" s="84"/>
      <c r="N29" s="31">
        <f t="shared" si="4"/>
        <v>104.85163700944496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-8671300</v>
      </c>
      <c r="M30" s="84"/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10000000</v>
      </c>
      <c r="E31" s="64">
        <f t="shared" si="0"/>
        <v>10000000</v>
      </c>
      <c r="F31" s="62">
        <v>6951650</v>
      </c>
      <c r="G31" s="63">
        <v>4000000</v>
      </c>
      <c r="H31" s="64">
        <f t="shared" si="1"/>
        <v>-2951650</v>
      </c>
      <c r="I31" s="64">
        <v>7011700</v>
      </c>
      <c r="J31" s="29">
        <f t="shared" si="2"/>
        <v>0</v>
      </c>
      <c r="K31" s="30">
        <f t="shared" si="3"/>
        <v>-42.45970381132537</v>
      </c>
      <c r="L31" s="83">
        <v>-8671300</v>
      </c>
      <c r="M31" s="84"/>
      <c r="N31" s="31">
        <f t="shared" si="4"/>
        <v>-115.32296195495486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17107600</v>
      </c>
      <c r="D32" s="63">
        <v>7528300</v>
      </c>
      <c r="E32" s="64">
        <f t="shared" si="0"/>
        <v>-9579300</v>
      </c>
      <c r="F32" s="62">
        <v>10930200</v>
      </c>
      <c r="G32" s="63">
        <v>13881850</v>
      </c>
      <c r="H32" s="64">
        <f t="shared" si="1"/>
        <v>2951650</v>
      </c>
      <c r="I32" s="64">
        <v>11500000</v>
      </c>
      <c r="J32" s="29">
        <f t="shared" si="2"/>
        <v>-55.99441184035165</v>
      </c>
      <c r="K32" s="30">
        <f t="shared" si="3"/>
        <v>27.004537885857534</v>
      </c>
      <c r="L32" s="83">
        <v>-8671300</v>
      </c>
      <c r="M32" s="84"/>
      <c r="N32" s="31">
        <f t="shared" si="4"/>
        <v>110.4713249455099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31107600</v>
      </c>
      <c r="D33" s="81">
        <v>22436300</v>
      </c>
      <c r="E33" s="82">
        <f t="shared" si="0"/>
        <v>-8671300</v>
      </c>
      <c r="F33" s="80">
        <v>32881850</v>
      </c>
      <c r="G33" s="81">
        <v>32881850</v>
      </c>
      <c r="H33" s="82">
        <f t="shared" si="1"/>
        <v>0</v>
      </c>
      <c r="I33" s="82">
        <v>35011700</v>
      </c>
      <c r="J33" s="57">
        <f t="shared" si="2"/>
        <v>-27.87518162764083</v>
      </c>
      <c r="K33" s="58">
        <f t="shared" si="3"/>
        <v>0</v>
      </c>
      <c r="L33" s="95">
        <v>-8671300</v>
      </c>
      <c r="M33" s="96"/>
      <c r="N33" s="59">
        <f t="shared" si="4"/>
        <v>100</v>
      </c>
      <c r="O33" s="58">
        <f t="shared" si="5"/>
        <v>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19812420</v>
      </c>
      <c r="D8" s="63">
        <v>19106146</v>
      </c>
      <c r="E8" s="64">
        <f>$D8-$C8</f>
        <v>-706274</v>
      </c>
      <c r="F8" s="62">
        <v>20723784</v>
      </c>
      <c r="G8" s="63">
        <v>19908602</v>
      </c>
      <c r="H8" s="64">
        <f>$G8-$F8</f>
        <v>-815182</v>
      </c>
      <c r="I8" s="64">
        <v>20784583</v>
      </c>
      <c r="J8" s="29">
        <f>IF(($C8=0),0,(($E8/$C8)*100))</f>
        <v>-3.5648042995252474</v>
      </c>
      <c r="K8" s="30">
        <f>IF(($F8=0),0,(($H8/$F8)*100))</f>
        <v>-3.9335576939037775</v>
      </c>
      <c r="L8" s="83">
        <v>39024707</v>
      </c>
      <c r="M8" s="84">
        <v>44952467</v>
      </c>
      <c r="N8" s="31">
        <f>IF(($L8=0),0,(($E8/$L8)*100))</f>
        <v>-1.809812434978692</v>
      </c>
      <c r="O8" s="30">
        <f>IF(($M8=0),0,(($H8/$M8)*100))</f>
        <v>-1.8134310626377856</v>
      </c>
      <c r="P8" s="5"/>
      <c r="Q8" s="32"/>
    </row>
    <row r="9" spans="1:17" ht="12.75">
      <c r="A9" s="2" t="s">
        <v>16</v>
      </c>
      <c r="B9" s="28" t="s">
        <v>19</v>
      </c>
      <c r="C9" s="62">
        <v>62355252</v>
      </c>
      <c r="D9" s="63">
        <v>98189768</v>
      </c>
      <c r="E9" s="64">
        <f>$D9-$C9</f>
        <v>35834516</v>
      </c>
      <c r="F9" s="62">
        <v>65223600</v>
      </c>
      <c r="G9" s="63">
        <v>108999895</v>
      </c>
      <c r="H9" s="64">
        <f>$G9-$F9</f>
        <v>43776295</v>
      </c>
      <c r="I9" s="64">
        <v>121310075</v>
      </c>
      <c r="J9" s="29">
        <f>IF(($C9=0),0,(($E9/$C9)*100))</f>
        <v>57.4683203910394</v>
      </c>
      <c r="K9" s="30">
        <f>IF(($F9=0),0,(($H9/$F9)*100))</f>
        <v>67.11726276991764</v>
      </c>
      <c r="L9" s="83">
        <v>39024707</v>
      </c>
      <c r="M9" s="84">
        <v>44952467</v>
      </c>
      <c r="N9" s="31">
        <f>IF(($L9=0),0,(($E9/$L9)*100))</f>
        <v>91.82520191631419</v>
      </c>
      <c r="O9" s="30">
        <f>IF(($M9=0),0,(($H9/$M9)*100))</f>
        <v>97.3835206864175</v>
      </c>
      <c r="P9" s="5"/>
      <c r="Q9" s="32"/>
    </row>
    <row r="10" spans="1:17" ht="12.75">
      <c r="A10" s="2" t="s">
        <v>16</v>
      </c>
      <c r="B10" s="28" t="s">
        <v>20</v>
      </c>
      <c r="C10" s="62">
        <v>86960268</v>
      </c>
      <c r="D10" s="63">
        <v>90856733</v>
      </c>
      <c r="E10" s="64">
        <f aca="true" t="shared" si="0" ref="E10:E33">$D10-$C10</f>
        <v>3896465</v>
      </c>
      <c r="F10" s="62">
        <v>91938252</v>
      </c>
      <c r="G10" s="63">
        <v>93929606</v>
      </c>
      <c r="H10" s="64">
        <f aca="true" t="shared" si="1" ref="H10:H33">$G10-$F10</f>
        <v>1991354</v>
      </c>
      <c r="I10" s="64">
        <v>92559681</v>
      </c>
      <c r="J10" s="29">
        <f aca="true" t="shared" si="2" ref="J10:J33">IF(($C10=0),0,(($E10/$C10)*100))</f>
        <v>4.48074171068562</v>
      </c>
      <c r="K10" s="30">
        <f aca="true" t="shared" si="3" ref="K10:K33">IF(($F10=0),0,(($H10/$F10)*100))</f>
        <v>2.165968959253217</v>
      </c>
      <c r="L10" s="83">
        <v>39024707</v>
      </c>
      <c r="M10" s="84">
        <v>44952467</v>
      </c>
      <c r="N10" s="31">
        <f aca="true" t="shared" si="4" ref="N10:N33">IF(($L10=0),0,(($E10/$L10)*100))</f>
        <v>9.984610518664496</v>
      </c>
      <c r="O10" s="30">
        <f aca="true" t="shared" si="5" ref="O10:O33">IF(($M10=0),0,(($H10/$M10)*100))</f>
        <v>4.4299103762202865</v>
      </c>
      <c r="P10" s="5"/>
      <c r="Q10" s="32"/>
    </row>
    <row r="11" spans="1:17" ht="16.5">
      <c r="A11" s="6" t="s">
        <v>16</v>
      </c>
      <c r="B11" s="33" t="s">
        <v>21</v>
      </c>
      <c r="C11" s="65">
        <v>169127940</v>
      </c>
      <c r="D11" s="66">
        <v>208152647</v>
      </c>
      <c r="E11" s="67">
        <f t="shared" si="0"/>
        <v>39024707</v>
      </c>
      <c r="F11" s="65">
        <v>177885636</v>
      </c>
      <c r="G11" s="66">
        <v>222838103</v>
      </c>
      <c r="H11" s="67">
        <f t="shared" si="1"/>
        <v>44952467</v>
      </c>
      <c r="I11" s="67">
        <v>234654339</v>
      </c>
      <c r="J11" s="34">
        <f t="shared" si="2"/>
        <v>23.074074573367355</v>
      </c>
      <c r="K11" s="35">
        <f t="shared" si="3"/>
        <v>25.270431053803577</v>
      </c>
      <c r="L11" s="85">
        <v>39024707</v>
      </c>
      <c r="M11" s="86">
        <v>44952467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63434364</v>
      </c>
      <c r="D13" s="63">
        <v>87328779</v>
      </c>
      <c r="E13" s="64">
        <f t="shared" si="0"/>
        <v>23894415</v>
      </c>
      <c r="F13" s="62">
        <v>66986856</v>
      </c>
      <c r="G13" s="63">
        <v>90996595</v>
      </c>
      <c r="H13" s="64">
        <f t="shared" si="1"/>
        <v>24009739</v>
      </c>
      <c r="I13" s="64">
        <v>95000436</v>
      </c>
      <c r="J13" s="29">
        <f t="shared" si="2"/>
        <v>37.66793500128732</v>
      </c>
      <c r="K13" s="30">
        <f t="shared" si="3"/>
        <v>35.842462885554745</v>
      </c>
      <c r="L13" s="83">
        <v>55044402</v>
      </c>
      <c r="M13" s="84">
        <v>59543920</v>
      </c>
      <c r="N13" s="31">
        <f t="shared" si="4"/>
        <v>43.409346149314146</v>
      </c>
      <c r="O13" s="30">
        <f t="shared" si="5"/>
        <v>40.322738240948865</v>
      </c>
      <c r="P13" s="5"/>
      <c r="Q13" s="32"/>
    </row>
    <row r="14" spans="1:17" ht="12.75">
      <c r="A14" s="2" t="s">
        <v>16</v>
      </c>
      <c r="B14" s="28" t="s">
        <v>24</v>
      </c>
      <c r="C14" s="62">
        <v>27873288</v>
      </c>
      <c r="D14" s="63">
        <v>37450546</v>
      </c>
      <c r="E14" s="64">
        <f t="shared" si="0"/>
        <v>9577258</v>
      </c>
      <c r="F14" s="62">
        <v>29155452</v>
      </c>
      <c r="G14" s="63">
        <v>39023469</v>
      </c>
      <c r="H14" s="64">
        <f t="shared" si="1"/>
        <v>9868017</v>
      </c>
      <c r="I14" s="64">
        <v>40740502</v>
      </c>
      <c r="J14" s="29">
        <f t="shared" si="2"/>
        <v>34.359986521862794</v>
      </c>
      <c r="K14" s="30">
        <f t="shared" si="3"/>
        <v>33.846215109270126</v>
      </c>
      <c r="L14" s="83">
        <v>55044402</v>
      </c>
      <c r="M14" s="84">
        <v>59543920</v>
      </c>
      <c r="N14" s="31">
        <f t="shared" si="4"/>
        <v>17.399149871770796</v>
      </c>
      <c r="O14" s="30">
        <f t="shared" si="5"/>
        <v>16.572669384212528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55044402</v>
      </c>
      <c r="M15" s="84">
        <v>59543920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28242000</v>
      </c>
      <c r="D16" s="63">
        <v>26108915</v>
      </c>
      <c r="E16" s="64">
        <f t="shared" si="0"/>
        <v>-2133085</v>
      </c>
      <c r="F16" s="62">
        <v>29541132</v>
      </c>
      <c r="G16" s="63">
        <v>30756302</v>
      </c>
      <c r="H16" s="64">
        <f t="shared" si="1"/>
        <v>1215170</v>
      </c>
      <c r="I16" s="64">
        <v>36230924</v>
      </c>
      <c r="J16" s="29">
        <f t="shared" si="2"/>
        <v>-7.552882232136534</v>
      </c>
      <c r="K16" s="30">
        <f t="shared" si="3"/>
        <v>4.11348488609035</v>
      </c>
      <c r="L16" s="83">
        <v>55044402</v>
      </c>
      <c r="M16" s="84">
        <v>59543920</v>
      </c>
      <c r="N16" s="31">
        <f t="shared" si="4"/>
        <v>-3.875207873091255</v>
      </c>
      <c r="O16" s="30">
        <f t="shared" si="5"/>
        <v>2.0407961047912195</v>
      </c>
      <c r="P16" s="5"/>
      <c r="Q16" s="32"/>
    </row>
    <row r="17" spans="1:17" ht="12.75">
      <c r="A17" s="2" t="s">
        <v>16</v>
      </c>
      <c r="B17" s="28" t="s">
        <v>26</v>
      </c>
      <c r="C17" s="62">
        <v>56009364</v>
      </c>
      <c r="D17" s="63">
        <v>79715178</v>
      </c>
      <c r="E17" s="64">
        <f t="shared" si="0"/>
        <v>23705814</v>
      </c>
      <c r="F17" s="62">
        <v>58600452</v>
      </c>
      <c r="G17" s="63">
        <v>83051446</v>
      </c>
      <c r="H17" s="64">
        <f t="shared" si="1"/>
        <v>24450994</v>
      </c>
      <c r="I17" s="64">
        <v>83000537</v>
      </c>
      <c r="J17" s="41">
        <f t="shared" si="2"/>
        <v>42.32473341421981</v>
      </c>
      <c r="K17" s="30">
        <f t="shared" si="3"/>
        <v>41.72492389649145</v>
      </c>
      <c r="L17" s="87">
        <v>55044402</v>
      </c>
      <c r="M17" s="84">
        <v>59543920</v>
      </c>
      <c r="N17" s="31">
        <f t="shared" si="4"/>
        <v>43.066711852006314</v>
      </c>
      <c r="O17" s="30">
        <f t="shared" si="5"/>
        <v>41.06379627004738</v>
      </c>
      <c r="P17" s="5"/>
      <c r="Q17" s="32"/>
    </row>
    <row r="18" spans="1:17" ht="16.5">
      <c r="A18" s="2" t="s">
        <v>16</v>
      </c>
      <c r="B18" s="33" t="s">
        <v>27</v>
      </c>
      <c r="C18" s="65">
        <v>175559016</v>
      </c>
      <c r="D18" s="66">
        <v>230603418</v>
      </c>
      <c r="E18" s="67">
        <f t="shared" si="0"/>
        <v>55044402</v>
      </c>
      <c r="F18" s="65">
        <v>184283892</v>
      </c>
      <c r="G18" s="66">
        <v>243827812</v>
      </c>
      <c r="H18" s="67">
        <f t="shared" si="1"/>
        <v>59543920</v>
      </c>
      <c r="I18" s="67">
        <v>254972399</v>
      </c>
      <c r="J18" s="42">
        <f t="shared" si="2"/>
        <v>31.35378817570953</v>
      </c>
      <c r="K18" s="35">
        <f t="shared" si="3"/>
        <v>32.31097376649718</v>
      </c>
      <c r="L18" s="88">
        <v>55044402</v>
      </c>
      <c r="M18" s="86">
        <v>59543920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-6431076</v>
      </c>
      <c r="D19" s="72">
        <v>-22450771</v>
      </c>
      <c r="E19" s="73">
        <f t="shared" si="0"/>
        <v>-16019695</v>
      </c>
      <c r="F19" s="74">
        <v>-6398256</v>
      </c>
      <c r="G19" s="75">
        <v>-20989709</v>
      </c>
      <c r="H19" s="76">
        <f t="shared" si="1"/>
        <v>-14591453</v>
      </c>
      <c r="I19" s="76">
        <v>-20318060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35973843</v>
      </c>
      <c r="M22" s="84">
        <v>28835039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1432859</v>
      </c>
      <c r="E23" s="64">
        <f t="shared" si="0"/>
        <v>1432859</v>
      </c>
      <c r="F23" s="62">
        <v>0</v>
      </c>
      <c r="G23" s="63">
        <v>1493039</v>
      </c>
      <c r="H23" s="64">
        <f t="shared" si="1"/>
        <v>1493039</v>
      </c>
      <c r="I23" s="64">
        <v>1558733</v>
      </c>
      <c r="J23" s="29">
        <f t="shared" si="2"/>
        <v>0</v>
      </c>
      <c r="K23" s="30">
        <f t="shared" si="3"/>
        <v>0</v>
      </c>
      <c r="L23" s="83">
        <v>35973843</v>
      </c>
      <c r="M23" s="84">
        <v>28835039</v>
      </c>
      <c r="N23" s="31">
        <f t="shared" si="4"/>
        <v>3.9830579123837286</v>
      </c>
      <c r="O23" s="30">
        <f t="shared" si="5"/>
        <v>5.177863640135878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34540984</v>
      </c>
      <c r="E24" s="64">
        <f t="shared" si="0"/>
        <v>34540984</v>
      </c>
      <c r="F24" s="62">
        <v>0</v>
      </c>
      <c r="G24" s="63">
        <v>27342000</v>
      </c>
      <c r="H24" s="64">
        <f t="shared" si="1"/>
        <v>27342000</v>
      </c>
      <c r="I24" s="64">
        <v>27933000</v>
      </c>
      <c r="J24" s="29">
        <f t="shared" si="2"/>
        <v>0</v>
      </c>
      <c r="K24" s="30">
        <f t="shared" si="3"/>
        <v>0</v>
      </c>
      <c r="L24" s="83">
        <v>35973843</v>
      </c>
      <c r="M24" s="84">
        <v>28835039</v>
      </c>
      <c r="N24" s="31">
        <f t="shared" si="4"/>
        <v>96.01694208761627</v>
      </c>
      <c r="O24" s="30">
        <f t="shared" si="5"/>
        <v>94.82213635986412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35973843</v>
      </c>
      <c r="M25" s="84">
        <v>28835039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35973843</v>
      </c>
      <c r="E26" s="67">
        <f t="shared" si="0"/>
        <v>35973843</v>
      </c>
      <c r="F26" s="65">
        <v>0</v>
      </c>
      <c r="G26" s="66">
        <v>28835039</v>
      </c>
      <c r="H26" s="67">
        <f t="shared" si="1"/>
        <v>28835039</v>
      </c>
      <c r="I26" s="67">
        <v>29491733</v>
      </c>
      <c r="J26" s="42">
        <f t="shared" si="2"/>
        <v>0</v>
      </c>
      <c r="K26" s="35">
        <f t="shared" si="3"/>
        <v>0</v>
      </c>
      <c r="L26" s="88">
        <v>35973843</v>
      </c>
      <c r="M26" s="86">
        <v>28835039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776849</v>
      </c>
      <c r="E28" s="64">
        <f t="shared" si="0"/>
        <v>776849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35973843</v>
      </c>
      <c r="M28" s="84">
        <v>28835039</v>
      </c>
      <c r="N28" s="31">
        <f t="shared" si="4"/>
        <v>2.1594829331967675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19603839</v>
      </c>
      <c r="E29" s="64">
        <f t="shared" si="0"/>
        <v>19603839</v>
      </c>
      <c r="F29" s="62">
        <v>0</v>
      </c>
      <c r="G29" s="63">
        <v>10000000</v>
      </c>
      <c r="H29" s="64">
        <f t="shared" si="1"/>
        <v>10000000</v>
      </c>
      <c r="I29" s="64">
        <v>10000000</v>
      </c>
      <c r="J29" s="29">
        <f t="shared" si="2"/>
        <v>0</v>
      </c>
      <c r="K29" s="30">
        <f t="shared" si="3"/>
        <v>0</v>
      </c>
      <c r="L29" s="83">
        <v>35973843</v>
      </c>
      <c r="M29" s="84">
        <v>28835039</v>
      </c>
      <c r="N29" s="31">
        <f t="shared" si="4"/>
        <v>54.49470327648898</v>
      </c>
      <c r="O29" s="30">
        <f t="shared" si="5"/>
        <v>34.680029390631304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35973843</v>
      </c>
      <c r="M30" s="84">
        <v>28835039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12525196</v>
      </c>
      <c r="E31" s="64">
        <f t="shared" si="0"/>
        <v>12525196</v>
      </c>
      <c r="F31" s="62">
        <v>0</v>
      </c>
      <c r="G31" s="63">
        <v>17342000</v>
      </c>
      <c r="H31" s="64">
        <f t="shared" si="1"/>
        <v>17342000</v>
      </c>
      <c r="I31" s="64">
        <v>17933000</v>
      </c>
      <c r="J31" s="29">
        <f t="shared" si="2"/>
        <v>0</v>
      </c>
      <c r="K31" s="30">
        <f t="shared" si="3"/>
        <v>0</v>
      </c>
      <c r="L31" s="83">
        <v>35973843</v>
      </c>
      <c r="M31" s="84">
        <v>28835039</v>
      </c>
      <c r="N31" s="31">
        <f t="shared" si="4"/>
        <v>34.81750893280988</v>
      </c>
      <c r="O31" s="30">
        <f t="shared" si="5"/>
        <v>60.14210696923281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3067959</v>
      </c>
      <c r="E32" s="64">
        <f t="shared" si="0"/>
        <v>3067959</v>
      </c>
      <c r="F32" s="62">
        <v>0</v>
      </c>
      <c r="G32" s="63">
        <v>1493039</v>
      </c>
      <c r="H32" s="64">
        <f t="shared" si="1"/>
        <v>1493039</v>
      </c>
      <c r="I32" s="64">
        <v>1558733</v>
      </c>
      <c r="J32" s="29">
        <f t="shared" si="2"/>
        <v>0</v>
      </c>
      <c r="K32" s="30">
        <f t="shared" si="3"/>
        <v>0</v>
      </c>
      <c r="L32" s="83">
        <v>35973843</v>
      </c>
      <c r="M32" s="84">
        <v>28835039</v>
      </c>
      <c r="N32" s="31">
        <f t="shared" si="4"/>
        <v>8.528304857504382</v>
      </c>
      <c r="O32" s="30">
        <f t="shared" si="5"/>
        <v>5.177863640135878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0</v>
      </c>
      <c r="D33" s="81">
        <v>35973843</v>
      </c>
      <c r="E33" s="82">
        <f t="shared" si="0"/>
        <v>35973843</v>
      </c>
      <c r="F33" s="80">
        <v>0</v>
      </c>
      <c r="G33" s="81">
        <v>28835039</v>
      </c>
      <c r="H33" s="82">
        <f t="shared" si="1"/>
        <v>28835039</v>
      </c>
      <c r="I33" s="82">
        <v>29491733</v>
      </c>
      <c r="J33" s="57">
        <f t="shared" si="2"/>
        <v>0</v>
      </c>
      <c r="K33" s="58">
        <f t="shared" si="3"/>
        <v>0</v>
      </c>
      <c r="L33" s="95">
        <v>35973843</v>
      </c>
      <c r="M33" s="96">
        <v>28835039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38584000</v>
      </c>
      <c r="D8" s="63">
        <v>45500000</v>
      </c>
      <c r="E8" s="64">
        <f>$D8-$C8</f>
        <v>6916000</v>
      </c>
      <c r="F8" s="62">
        <v>40899041</v>
      </c>
      <c r="G8" s="63">
        <v>48230001</v>
      </c>
      <c r="H8" s="64">
        <f>$G8-$F8</f>
        <v>7330960</v>
      </c>
      <c r="I8" s="64">
        <v>51123800</v>
      </c>
      <c r="J8" s="29">
        <f>IF(($C8=0),0,(($E8/$C8)*100))</f>
        <v>17.92452830188679</v>
      </c>
      <c r="K8" s="30">
        <f>IF(($F8=0),0,(($H8/$F8)*100))</f>
        <v>17.92452786362399</v>
      </c>
      <c r="L8" s="83">
        <v>3389301</v>
      </c>
      <c r="M8" s="84">
        <v>2134849</v>
      </c>
      <c r="N8" s="31">
        <f>IF(($L8=0),0,(($E8/$L8)*100))</f>
        <v>204.05387423542493</v>
      </c>
      <c r="O8" s="30">
        <f>IF(($M8=0),0,(($H8/$M8)*100))</f>
        <v>343.39477874079154</v>
      </c>
      <c r="P8" s="5"/>
      <c r="Q8" s="32"/>
    </row>
    <row r="9" spans="1:17" ht="12.75">
      <c r="A9" s="2" t="s">
        <v>16</v>
      </c>
      <c r="B9" s="28" t="s">
        <v>19</v>
      </c>
      <c r="C9" s="62">
        <v>11835624</v>
      </c>
      <c r="D9" s="63">
        <v>12532290</v>
      </c>
      <c r="E9" s="64">
        <f>$D9-$C9</f>
        <v>696666</v>
      </c>
      <c r="F9" s="62">
        <v>12549735</v>
      </c>
      <c r="G9" s="63">
        <v>14383327</v>
      </c>
      <c r="H9" s="64">
        <f>$G9-$F9</f>
        <v>1833592</v>
      </c>
      <c r="I9" s="64">
        <v>16505669</v>
      </c>
      <c r="J9" s="29">
        <f>IF(($C9=0),0,(($E9/$C9)*100))</f>
        <v>5.886178878274605</v>
      </c>
      <c r="K9" s="30">
        <f>IF(($F9=0),0,(($H9/$F9)*100))</f>
        <v>14.61060333146477</v>
      </c>
      <c r="L9" s="83">
        <v>3389301</v>
      </c>
      <c r="M9" s="84">
        <v>2134849</v>
      </c>
      <c r="N9" s="31">
        <f>IF(($L9=0),0,(($E9/$L9)*100))</f>
        <v>20.554857771558208</v>
      </c>
      <c r="O9" s="30">
        <f>IF(($M9=0),0,(($H9/$M9)*100))</f>
        <v>85.88860383099694</v>
      </c>
      <c r="P9" s="5"/>
      <c r="Q9" s="32"/>
    </row>
    <row r="10" spans="1:17" ht="12.75">
      <c r="A10" s="2" t="s">
        <v>16</v>
      </c>
      <c r="B10" s="28" t="s">
        <v>20</v>
      </c>
      <c r="C10" s="62">
        <v>251384000</v>
      </c>
      <c r="D10" s="63">
        <v>247160635</v>
      </c>
      <c r="E10" s="64">
        <f aca="true" t="shared" si="0" ref="E10:E33">$D10-$C10</f>
        <v>-4223365</v>
      </c>
      <c r="F10" s="62">
        <v>262693080</v>
      </c>
      <c r="G10" s="63">
        <v>255663377</v>
      </c>
      <c r="H10" s="64">
        <f aca="true" t="shared" si="1" ref="H10:H33">$G10-$F10</f>
        <v>-7029703</v>
      </c>
      <c r="I10" s="64">
        <v>249555940</v>
      </c>
      <c r="J10" s="29">
        <f aca="true" t="shared" si="2" ref="J10:J33">IF(($C10=0),0,(($E10/$C10)*100))</f>
        <v>-1.6800452693886643</v>
      </c>
      <c r="K10" s="30">
        <f aca="true" t="shared" si="3" ref="K10:K33">IF(($F10=0),0,(($H10/$F10)*100))</f>
        <v>-2.676013772422174</v>
      </c>
      <c r="L10" s="83">
        <v>3389301</v>
      </c>
      <c r="M10" s="84">
        <v>2134849</v>
      </c>
      <c r="N10" s="31">
        <f aca="true" t="shared" si="4" ref="N10:N33">IF(($L10=0),0,(($E10/$L10)*100))</f>
        <v>-124.60873200698315</v>
      </c>
      <c r="O10" s="30">
        <f aca="true" t="shared" si="5" ref="O10:O33">IF(($M10=0),0,(($H10/$M10)*100))</f>
        <v>-329.2833825717885</v>
      </c>
      <c r="P10" s="5"/>
      <c r="Q10" s="32"/>
    </row>
    <row r="11" spans="1:17" ht="16.5">
      <c r="A11" s="6" t="s">
        <v>16</v>
      </c>
      <c r="B11" s="33" t="s">
        <v>21</v>
      </c>
      <c r="C11" s="65">
        <v>301803624</v>
      </c>
      <c r="D11" s="66">
        <v>305192925</v>
      </c>
      <c r="E11" s="67">
        <f t="shared" si="0"/>
        <v>3389301</v>
      </c>
      <c r="F11" s="65">
        <v>316141856</v>
      </c>
      <c r="G11" s="66">
        <v>318276705</v>
      </c>
      <c r="H11" s="67">
        <f t="shared" si="1"/>
        <v>2134849</v>
      </c>
      <c r="I11" s="67">
        <v>317185409</v>
      </c>
      <c r="J11" s="34">
        <f t="shared" si="2"/>
        <v>1.1230153419231308</v>
      </c>
      <c r="K11" s="35">
        <f t="shared" si="3"/>
        <v>0.6752819848062132</v>
      </c>
      <c r="L11" s="85">
        <v>3389301</v>
      </c>
      <c r="M11" s="86">
        <v>2134849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120516157</v>
      </c>
      <c r="D13" s="63">
        <v>132471070</v>
      </c>
      <c r="E13" s="64">
        <f t="shared" si="0"/>
        <v>11954913</v>
      </c>
      <c r="F13" s="62">
        <v>128841058</v>
      </c>
      <c r="G13" s="63">
        <v>141016557</v>
      </c>
      <c r="H13" s="64">
        <f t="shared" si="1"/>
        <v>12175499</v>
      </c>
      <c r="I13" s="64">
        <v>150119932</v>
      </c>
      <c r="J13" s="29">
        <f t="shared" si="2"/>
        <v>9.919759555559011</v>
      </c>
      <c r="K13" s="30">
        <f t="shared" si="3"/>
        <v>9.450014761598744</v>
      </c>
      <c r="L13" s="83">
        <v>29855557</v>
      </c>
      <c r="M13" s="84">
        <v>38246868</v>
      </c>
      <c r="N13" s="31">
        <f t="shared" si="4"/>
        <v>40.0425053198639</v>
      </c>
      <c r="O13" s="30">
        <f t="shared" si="5"/>
        <v>31.833976575546004</v>
      </c>
      <c r="P13" s="5"/>
      <c r="Q13" s="32"/>
    </row>
    <row r="14" spans="1:17" ht="12.75">
      <c r="A14" s="2" t="s">
        <v>16</v>
      </c>
      <c r="B14" s="28" t="s">
        <v>24</v>
      </c>
      <c r="C14" s="62">
        <v>5300000</v>
      </c>
      <c r="D14" s="63">
        <v>5274999</v>
      </c>
      <c r="E14" s="64">
        <f t="shared" si="0"/>
        <v>-25001</v>
      </c>
      <c r="F14" s="62">
        <v>5618000</v>
      </c>
      <c r="G14" s="63">
        <v>5565125</v>
      </c>
      <c r="H14" s="64">
        <f t="shared" si="1"/>
        <v>-52875</v>
      </c>
      <c r="I14" s="64">
        <v>5871206</v>
      </c>
      <c r="J14" s="29">
        <f t="shared" si="2"/>
        <v>-0.4717169811320755</v>
      </c>
      <c r="K14" s="30">
        <f t="shared" si="3"/>
        <v>-0.9411712353150588</v>
      </c>
      <c r="L14" s="83">
        <v>29855557</v>
      </c>
      <c r="M14" s="84">
        <v>38246868</v>
      </c>
      <c r="N14" s="31">
        <f t="shared" si="4"/>
        <v>-0.08373985452691438</v>
      </c>
      <c r="O14" s="30">
        <f t="shared" si="5"/>
        <v>-0.13824661407569372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29855557</v>
      </c>
      <c r="M15" s="84">
        <v>38246868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8247500</v>
      </c>
      <c r="D16" s="63">
        <v>11163520</v>
      </c>
      <c r="E16" s="64">
        <f t="shared" si="0"/>
        <v>2916020</v>
      </c>
      <c r="F16" s="62">
        <v>8746150</v>
      </c>
      <c r="G16" s="63">
        <v>11812514</v>
      </c>
      <c r="H16" s="64">
        <f t="shared" si="1"/>
        <v>3066364</v>
      </c>
      <c r="I16" s="64">
        <v>12480839</v>
      </c>
      <c r="J16" s="29">
        <f t="shared" si="2"/>
        <v>35.35641103364656</v>
      </c>
      <c r="K16" s="30">
        <f t="shared" si="3"/>
        <v>35.05958621793589</v>
      </c>
      <c r="L16" s="83">
        <v>29855557</v>
      </c>
      <c r="M16" s="84">
        <v>38246868</v>
      </c>
      <c r="N16" s="31">
        <f t="shared" si="4"/>
        <v>9.767092940185307</v>
      </c>
      <c r="O16" s="30">
        <f t="shared" si="5"/>
        <v>8.01729438342507</v>
      </c>
      <c r="P16" s="5"/>
      <c r="Q16" s="32"/>
    </row>
    <row r="17" spans="1:17" ht="12.75">
      <c r="A17" s="2" t="s">
        <v>16</v>
      </c>
      <c r="B17" s="28" t="s">
        <v>26</v>
      </c>
      <c r="C17" s="62">
        <v>167789406</v>
      </c>
      <c r="D17" s="63">
        <v>182799031</v>
      </c>
      <c r="E17" s="64">
        <f t="shared" si="0"/>
        <v>15009625</v>
      </c>
      <c r="F17" s="62">
        <v>173397764</v>
      </c>
      <c r="G17" s="63">
        <v>196455644</v>
      </c>
      <c r="H17" s="64">
        <f t="shared" si="1"/>
        <v>23057880</v>
      </c>
      <c r="I17" s="64">
        <v>211959492</v>
      </c>
      <c r="J17" s="41">
        <f t="shared" si="2"/>
        <v>8.945514116665983</v>
      </c>
      <c r="K17" s="30">
        <f t="shared" si="3"/>
        <v>13.297680124641055</v>
      </c>
      <c r="L17" s="87">
        <v>29855557</v>
      </c>
      <c r="M17" s="84">
        <v>38246868</v>
      </c>
      <c r="N17" s="31">
        <f t="shared" si="4"/>
        <v>50.274141594477705</v>
      </c>
      <c r="O17" s="30">
        <f t="shared" si="5"/>
        <v>60.28697565510463</v>
      </c>
      <c r="P17" s="5"/>
      <c r="Q17" s="32"/>
    </row>
    <row r="18" spans="1:17" ht="16.5">
      <c r="A18" s="2" t="s">
        <v>16</v>
      </c>
      <c r="B18" s="33" t="s">
        <v>27</v>
      </c>
      <c r="C18" s="65">
        <v>301853063</v>
      </c>
      <c r="D18" s="66">
        <v>331708620</v>
      </c>
      <c r="E18" s="67">
        <f t="shared" si="0"/>
        <v>29855557</v>
      </c>
      <c r="F18" s="65">
        <v>316602972</v>
      </c>
      <c r="G18" s="66">
        <v>354849840</v>
      </c>
      <c r="H18" s="67">
        <f t="shared" si="1"/>
        <v>38246868</v>
      </c>
      <c r="I18" s="67">
        <v>380431469</v>
      </c>
      <c r="J18" s="42">
        <f t="shared" si="2"/>
        <v>9.890758338933933</v>
      </c>
      <c r="K18" s="35">
        <f t="shared" si="3"/>
        <v>12.080388177783751</v>
      </c>
      <c r="L18" s="88">
        <v>29855557</v>
      </c>
      <c r="M18" s="86">
        <v>38246868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-49439</v>
      </c>
      <c r="D19" s="72">
        <v>-26515695</v>
      </c>
      <c r="E19" s="73">
        <f t="shared" si="0"/>
        <v>-26466256</v>
      </c>
      <c r="F19" s="74">
        <v>-461116</v>
      </c>
      <c r="G19" s="75">
        <v>-36573135</v>
      </c>
      <c r="H19" s="76">
        <f t="shared" si="1"/>
        <v>-36112019</v>
      </c>
      <c r="I19" s="76">
        <v>-63246060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22214911</v>
      </c>
      <c r="M22" s="84">
        <v>23404197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28548120</v>
      </c>
      <c r="D23" s="63">
        <v>52025140</v>
      </c>
      <c r="E23" s="64">
        <f t="shared" si="0"/>
        <v>23477020</v>
      </c>
      <c r="F23" s="62">
        <v>30081007</v>
      </c>
      <c r="G23" s="63">
        <v>54886523</v>
      </c>
      <c r="H23" s="64">
        <f t="shared" si="1"/>
        <v>24805516</v>
      </c>
      <c r="I23" s="64">
        <v>57905276</v>
      </c>
      <c r="J23" s="29">
        <f t="shared" si="2"/>
        <v>82.23665866613985</v>
      </c>
      <c r="K23" s="30">
        <f t="shared" si="3"/>
        <v>82.46238565085271</v>
      </c>
      <c r="L23" s="83">
        <v>22214911</v>
      </c>
      <c r="M23" s="84">
        <v>23404197</v>
      </c>
      <c r="N23" s="31">
        <f t="shared" si="4"/>
        <v>105.6813596957467</v>
      </c>
      <c r="O23" s="30">
        <f t="shared" si="5"/>
        <v>105.9874688287746</v>
      </c>
      <c r="P23" s="5"/>
      <c r="Q23" s="32"/>
    </row>
    <row r="24" spans="1:17" ht="12.75">
      <c r="A24" s="6" t="s">
        <v>16</v>
      </c>
      <c r="B24" s="28" t="s">
        <v>32</v>
      </c>
      <c r="C24" s="62">
        <v>48903000</v>
      </c>
      <c r="D24" s="63">
        <v>47640891</v>
      </c>
      <c r="E24" s="64">
        <f t="shared" si="0"/>
        <v>-1262109</v>
      </c>
      <c r="F24" s="62">
        <v>51662460</v>
      </c>
      <c r="G24" s="63">
        <v>50261141</v>
      </c>
      <c r="H24" s="64">
        <f t="shared" si="1"/>
        <v>-1401319</v>
      </c>
      <c r="I24" s="64">
        <v>53025503</v>
      </c>
      <c r="J24" s="29">
        <f t="shared" si="2"/>
        <v>-2.5808416661554507</v>
      </c>
      <c r="K24" s="30">
        <f t="shared" si="3"/>
        <v>-2.7124511686048245</v>
      </c>
      <c r="L24" s="83">
        <v>22214911</v>
      </c>
      <c r="M24" s="84">
        <v>23404197</v>
      </c>
      <c r="N24" s="31">
        <f t="shared" si="4"/>
        <v>-5.681359695746699</v>
      </c>
      <c r="O24" s="30">
        <f t="shared" si="5"/>
        <v>-5.9874688287746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22214911</v>
      </c>
      <c r="M25" s="84">
        <v>23404197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77451120</v>
      </c>
      <c r="D26" s="66">
        <v>99666031</v>
      </c>
      <c r="E26" s="67">
        <f t="shared" si="0"/>
        <v>22214911</v>
      </c>
      <c r="F26" s="65">
        <v>81743467</v>
      </c>
      <c r="G26" s="66">
        <v>105147664</v>
      </c>
      <c r="H26" s="67">
        <f t="shared" si="1"/>
        <v>23404197</v>
      </c>
      <c r="I26" s="67">
        <v>110930779</v>
      </c>
      <c r="J26" s="42">
        <f t="shared" si="2"/>
        <v>28.682491615356888</v>
      </c>
      <c r="K26" s="35">
        <f t="shared" si="3"/>
        <v>28.63127520637215</v>
      </c>
      <c r="L26" s="88">
        <v>22214911</v>
      </c>
      <c r="M26" s="86">
        <v>23404197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9360000</v>
      </c>
      <c r="D28" s="63">
        <v>11211800</v>
      </c>
      <c r="E28" s="64">
        <f t="shared" si="0"/>
        <v>1851800</v>
      </c>
      <c r="F28" s="62">
        <v>9741600</v>
      </c>
      <c r="G28" s="63">
        <v>11828449</v>
      </c>
      <c r="H28" s="64">
        <f t="shared" si="1"/>
        <v>2086849</v>
      </c>
      <c r="I28" s="64">
        <v>12479014</v>
      </c>
      <c r="J28" s="29">
        <f t="shared" si="2"/>
        <v>19.784188034188034</v>
      </c>
      <c r="K28" s="30">
        <f t="shared" si="3"/>
        <v>21.42203539459637</v>
      </c>
      <c r="L28" s="83">
        <v>22214911</v>
      </c>
      <c r="M28" s="84">
        <v>23404197</v>
      </c>
      <c r="N28" s="31">
        <f t="shared" si="4"/>
        <v>8.335842533872857</v>
      </c>
      <c r="O28" s="30">
        <f t="shared" si="5"/>
        <v>8.91655885480711</v>
      </c>
      <c r="P28" s="5"/>
      <c r="Q28" s="32"/>
    </row>
    <row r="29" spans="1:17" ht="12.75">
      <c r="A29" s="6" t="s">
        <v>16</v>
      </c>
      <c r="B29" s="28" t="s">
        <v>36</v>
      </c>
      <c r="C29" s="62">
        <v>10637000</v>
      </c>
      <c r="D29" s="63">
        <v>9553974</v>
      </c>
      <c r="E29" s="64">
        <f t="shared" si="0"/>
        <v>-1083026</v>
      </c>
      <c r="F29" s="62">
        <v>11100500</v>
      </c>
      <c r="G29" s="63">
        <v>10079443</v>
      </c>
      <c r="H29" s="64">
        <f t="shared" si="1"/>
        <v>-1021057</v>
      </c>
      <c r="I29" s="64">
        <v>10633811</v>
      </c>
      <c r="J29" s="29">
        <f t="shared" si="2"/>
        <v>-10.181686565761023</v>
      </c>
      <c r="K29" s="30">
        <f t="shared" si="3"/>
        <v>-9.198297373992162</v>
      </c>
      <c r="L29" s="83">
        <v>22214911</v>
      </c>
      <c r="M29" s="84">
        <v>23404197</v>
      </c>
      <c r="N29" s="31">
        <f t="shared" si="4"/>
        <v>-4.875220972075918</v>
      </c>
      <c r="O29" s="30">
        <f t="shared" si="5"/>
        <v>-4.362708961986604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22214911</v>
      </c>
      <c r="M30" s="84">
        <v>23404197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22472000</v>
      </c>
      <c r="D31" s="63">
        <v>38293321</v>
      </c>
      <c r="E31" s="64">
        <f t="shared" si="0"/>
        <v>15821321</v>
      </c>
      <c r="F31" s="62">
        <v>23820320</v>
      </c>
      <c r="G31" s="63">
        <v>40399451</v>
      </c>
      <c r="H31" s="64">
        <f t="shared" si="1"/>
        <v>16579131</v>
      </c>
      <c r="I31" s="64">
        <v>42621424</v>
      </c>
      <c r="J31" s="29">
        <f t="shared" si="2"/>
        <v>70.40459683161268</v>
      </c>
      <c r="K31" s="30">
        <f t="shared" si="3"/>
        <v>69.60079041759305</v>
      </c>
      <c r="L31" s="83">
        <v>22214911</v>
      </c>
      <c r="M31" s="84">
        <v>23404197</v>
      </c>
      <c r="N31" s="31">
        <f t="shared" si="4"/>
        <v>71.21937603081102</v>
      </c>
      <c r="O31" s="30">
        <f t="shared" si="5"/>
        <v>70.8382816979365</v>
      </c>
      <c r="P31" s="5"/>
      <c r="Q31" s="32"/>
    </row>
    <row r="32" spans="1:17" ht="12.75">
      <c r="A32" s="6" t="s">
        <v>16</v>
      </c>
      <c r="B32" s="28" t="s">
        <v>39</v>
      </c>
      <c r="C32" s="62">
        <v>34982120</v>
      </c>
      <c r="D32" s="63">
        <v>40606936</v>
      </c>
      <c r="E32" s="64">
        <f t="shared" si="0"/>
        <v>5624816</v>
      </c>
      <c r="F32" s="62">
        <v>37081047</v>
      </c>
      <c r="G32" s="63">
        <v>42840321</v>
      </c>
      <c r="H32" s="64">
        <f t="shared" si="1"/>
        <v>5759274</v>
      </c>
      <c r="I32" s="64">
        <v>45196530</v>
      </c>
      <c r="J32" s="29">
        <f t="shared" si="2"/>
        <v>16.079116988907476</v>
      </c>
      <c r="K32" s="30">
        <f t="shared" si="3"/>
        <v>15.531584100092966</v>
      </c>
      <c r="L32" s="83">
        <v>22214911</v>
      </c>
      <c r="M32" s="84">
        <v>23404197</v>
      </c>
      <c r="N32" s="31">
        <f t="shared" si="4"/>
        <v>25.320002407392046</v>
      </c>
      <c r="O32" s="30">
        <f t="shared" si="5"/>
        <v>24.607868409243007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77451120</v>
      </c>
      <c r="D33" s="81">
        <v>99666031</v>
      </c>
      <c r="E33" s="82">
        <f t="shared" si="0"/>
        <v>22214911</v>
      </c>
      <c r="F33" s="80">
        <v>81743467</v>
      </c>
      <c r="G33" s="81">
        <v>105147664</v>
      </c>
      <c r="H33" s="82">
        <f t="shared" si="1"/>
        <v>23404197</v>
      </c>
      <c r="I33" s="82">
        <v>110930779</v>
      </c>
      <c r="J33" s="57">
        <f t="shared" si="2"/>
        <v>28.682491615356888</v>
      </c>
      <c r="K33" s="58">
        <f t="shared" si="3"/>
        <v>28.63127520637215</v>
      </c>
      <c r="L33" s="95">
        <v>22214911</v>
      </c>
      <c r="M33" s="96">
        <v>23404197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46399019</v>
      </c>
      <c r="D8" s="63">
        <v>30124315</v>
      </c>
      <c r="E8" s="64">
        <f>$D8-$C8</f>
        <v>-16274704</v>
      </c>
      <c r="F8" s="62">
        <v>48486973</v>
      </c>
      <c r="G8" s="63">
        <v>31389537</v>
      </c>
      <c r="H8" s="64">
        <f>$G8-$F8</f>
        <v>-17097436</v>
      </c>
      <c r="I8" s="64">
        <v>32770675</v>
      </c>
      <c r="J8" s="29">
        <f>IF(($C8=0),0,(($E8/$C8)*100))</f>
        <v>-35.07553467886896</v>
      </c>
      <c r="K8" s="30">
        <f>IF(($F8=0),0,(($H8/$F8)*100))</f>
        <v>-35.26191663892897</v>
      </c>
      <c r="L8" s="83">
        <v>-11490732</v>
      </c>
      <c r="M8" s="84">
        <v>-17392056</v>
      </c>
      <c r="N8" s="31">
        <f>IF(($L8=0),0,(($E8/$L8)*100))</f>
        <v>141.6333093487865</v>
      </c>
      <c r="O8" s="30">
        <f>IF(($M8=0),0,(($H8/$M8)*100))</f>
        <v>98.30600821432498</v>
      </c>
      <c r="P8" s="5"/>
      <c r="Q8" s="32"/>
    </row>
    <row r="9" spans="1:17" ht="12.75">
      <c r="A9" s="2" t="s">
        <v>16</v>
      </c>
      <c r="B9" s="28" t="s">
        <v>19</v>
      </c>
      <c r="C9" s="62">
        <v>205961753</v>
      </c>
      <c r="D9" s="63">
        <v>164166277</v>
      </c>
      <c r="E9" s="64">
        <f>$D9-$C9</f>
        <v>-41795476</v>
      </c>
      <c r="F9" s="62">
        <v>220147858</v>
      </c>
      <c r="G9" s="63">
        <v>172162072</v>
      </c>
      <c r="H9" s="64">
        <f>$G9-$F9</f>
        <v>-47985786</v>
      </c>
      <c r="I9" s="64">
        <v>180774411</v>
      </c>
      <c r="J9" s="29">
        <f>IF(($C9=0),0,(($E9/$C9)*100))</f>
        <v>-20.292833689369502</v>
      </c>
      <c r="K9" s="30">
        <f>IF(($F9=0),0,(($H9/$F9)*100))</f>
        <v>-21.797071493650417</v>
      </c>
      <c r="L9" s="83">
        <v>-11490732</v>
      </c>
      <c r="M9" s="84">
        <v>-17392056</v>
      </c>
      <c r="N9" s="31">
        <f>IF(($L9=0),0,(($E9/$L9)*100))</f>
        <v>363.732058149124</v>
      </c>
      <c r="O9" s="30">
        <f>IF(($M9=0),0,(($H9/$M9)*100))</f>
        <v>275.90634482777654</v>
      </c>
      <c r="P9" s="5"/>
      <c r="Q9" s="32"/>
    </row>
    <row r="10" spans="1:17" ht="12.75">
      <c r="A10" s="2" t="s">
        <v>16</v>
      </c>
      <c r="B10" s="28" t="s">
        <v>20</v>
      </c>
      <c r="C10" s="62">
        <v>112210263</v>
      </c>
      <c r="D10" s="63">
        <v>158789711</v>
      </c>
      <c r="E10" s="64">
        <f aca="true" t="shared" si="0" ref="E10:E33">$D10-$C10</f>
        <v>46579448</v>
      </c>
      <c r="F10" s="62">
        <v>117699457</v>
      </c>
      <c r="G10" s="63">
        <v>165390623</v>
      </c>
      <c r="H10" s="64">
        <f aca="true" t="shared" si="1" ref="H10:H33">$G10-$F10</f>
        <v>47691166</v>
      </c>
      <c r="I10" s="64">
        <v>169672692</v>
      </c>
      <c r="J10" s="29">
        <f aca="true" t="shared" si="2" ref="J10:J33">IF(($C10=0),0,(($E10/$C10)*100))</f>
        <v>41.510862513529624</v>
      </c>
      <c r="K10" s="30">
        <f aca="true" t="shared" si="3" ref="K10:K33">IF(($F10=0),0,(($H10/$F10)*100))</f>
        <v>40.51944436753009</v>
      </c>
      <c r="L10" s="83">
        <v>-11490732</v>
      </c>
      <c r="M10" s="84">
        <v>-17392056</v>
      </c>
      <c r="N10" s="31">
        <f aca="true" t="shared" si="4" ref="N10:N33">IF(($L10=0),0,(($E10/$L10)*100))</f>
        <v>-405.36536749791054</v>
      </c>
      <c r="O10" s="30">
        <f aca="true" t="shared" si="5" ref="O10:O33">IF(($M10=0),0,(($H10/$M10)*100))</f>
        <v>-274.21235304210154</v>
      </c>
      <c r="P10" s="5"/>
      <c r="Q10" s="32"/>
    </row>
    <row r="11" spans="1:17" ht="16.5">
      <c r="A11" s="6" t="s">
        <v>16</v>
      </c>
      <c r="B11" s="33" t="s">
        <v>21</v>
      </c>
      <c r="C11" s="65">
        <v>364571035</v>
      </c>
      <c r="D11" s="66">
        <v>353080303</v>
      </c>
      <c r="E11" s="67">
        <f t="shared" si="0"/>
        <v>-11490732</v>
      </c>
      <c r="F11" s="65">
        <v>386334288</v>
      </c>
      <c r="G11" s="66">
        <v>368942232</v>
      </c>
      <c r="H11" s="67">
        <f t="shared" si="1"/>
        <v>-17392056</v>
      </c>
      <c r="I11" s="67">
        <v>383217778</v>
      </c>
      <c r="J11" s="34">
        <f t="shared" si="2"/>
        <v>-3.1518499542894296</v>
      </c>
      <c r="K11" s="35">
        <f t="shared" si="3"/>
        <v>-4.5018152776540505</v>
      </c>
      <c r="L11" s="85">
        <v>-11490732</v>
      </c>
      <c r="M11" s="86">
        <v>-17392056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76503914</v>
      </c>
      <c r="D13" s="63">
        <v>76772299</v>
      </c>
      <c r="E13" s="64">
        <f t="shared" si="0"/>
        <v>268385</v>
      </c>
      <c r="F13" s="62">
        <v>81285408</v>
      </c>
      <c r="G13" s="63">
        <v>77985117</v>
      </c>
      <c r="H13" s="64">
        <f t="shared" si="1"/>
        <v>-3300291</v>
      </c>
      <c r="I13" s="64">
        <v>78581909</v>
      </c>
      <c r="J13" s="29">
        <f t="shared" si="2"/>
        <v>0.3508121166192883</v>
      </c>
      <c r="K13" s="30">
        <f t="shared" si="3"/>
        <v>-4.060127249407421</v>
      </c>
      <c r="L13" s="83">
        <v>-71702036</v>
      </c>
      <c r="M13" s="84">
        <v>-83315105</v>
      </c>
      <c r="N13" s="31">
        <f t="shared" si="4"/>
        <v>-0.3743059681038904</v>
      </c>
      <c r="O13" s="30">
        <f t="shared" si="5"/>
        <v>3.9612156763170376</v>
      </c>
      <c r="P13" s="5"/>
      <c r="Q13" s="32"/>
    </row>
    <row r="14" spans="1:17" ht="12.75">
      <c r="A14" s="2" t="s">
        <v>16</v>
      </c>
      <c r="B14" s="28" t="s">
        <v>24</v>
      </c>
      <c r="C14" s="62">
        <v>103468326</v>
      </c>
      <c r="D14" s="63">
        <v>69096105</v>
      </c>
      <c r="E14" s="64">
        <f t="shared" si="0"/>
        <v>-34372221</v>
      </c>
      <c r="F14" s="62">
        <v>110140281</v>
      </c>
      <c r="G14" s="63">
        <v>72600589</v>
      </c>
      <c r="H14" s="64">
        <f t="shared" si="1"/>
        <v>-37539692</v>
      </c>
      <c r="I14" s="64">
        <v>76362655</v>
      </c>
      <c r="J14" s="29">
        <f t="shared" si="2"/>
        <v>-33.220041657965936</v>
      </c>
      <c r="K14" s="30">
        <f t="shared" si="3"/>
        <v>-34.083526625467755</v>
      </c>
      <c r="L14" s="83">
        <v>-71702036</v>
      </c>
      <c r="M14" s="84">
        <v>-83315105</v>
      </c>
      <c r="N14" s="31">
        <f t="shared" si="4"/>
        <v>47.937580182520904</v>
      </c>
      <c r="O14" s="30">
        <f t="shared" si="5"/>
        <v>45.05748627454769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-71702036</v>
      </c>
      <c r="M15" s="84">
        <v>-83315105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58530495</v>
      </c>
      <c r="D16" s="63">
        <v>57687709</v>
      </c>
      <c r="E16" s="64">
        <f t="shared" si="0"/>
        <v>-842786</v>
      </c>
      <c r="F16" s="62">
        <v>63739709</v>
      </c>
      <c r="G16" s="63">
        <v>62821914</v>
      </c>
      <c r="H16" s="64">
        <f t="shared" si="1"/>
        <v>-917795</v>
      </c>
      <c r="I16" s="64">
        <v>62913065</v>
      </c>
      <c r="J16" s="29">
        <f t="shared" si="2"/>
        <v>-1.4399092302226386</v>
      </c>
      <c r="K16" s="30">
        <f t="shared" si="3"/>
        <v>-1.439910872514338</v>
      </c>
      <c r="L16" s="83">
        <v>-71702036</v>
      </c>
      <c r="M16" s="84">
        <v>-83315105</v>
      </c>
      <c r="N16" s="31">
        <f t="shared" si="4"/>
        <v>1.1754003749628532</v>
      </c>
      <c r="O16" s="30">
        <f t="shared" si="5"/>
        <v>1.1015949628821808</v>
      </c>
      <c r="P16" s="5"/>
      <c r="Q16" s="32"/>
    </row>
    <row r="17" spans="1:17" ht="12.75">
      <c r="A17" s="2" t="s">
        <v>16</v>
      </c>
      <c r="B17" s="28" t="s">
        <v>26</v>
      </c>
      <c r="C17" s="62">
        <v>98856486</v>
      </c>
      <c r="D17" s="63">
        <v>62101072</v>
      </c>
      <c r="E17" s="64">
        <f t="shared" si="0"/>
        <v>-36755414</v>
      </c>
      <c r="F17" s="62">
        <v>104509743</v>
      </c>
      <c r="G17" s="63">
        <v>62952416</v>
      </c>
      <c r="H17" s="64">
        <f t="shared" si="1"/>
        <v>-41557327</v>
      </c>
      <c r="I17" s="64">
        <v>64737535</v>
      </c>
      <c r="J17" s="41">
        <f t="shared" si="2"/>
        <v>-37.18057912760525</v>
      </c>
      <c r="K17" s="30">
        <f t="shared" si="3"/>
        <v>-39.76406965233854</v>
      </c>
      <c r="L17" s="87">
        <v>-71702036</v>
      </c>
      <c r="M17" s="84">
        <v>-83315105</v>
      </c>
      <c r="N17" s="31">
        <f t="shared" si="4"/>
        <v>51.26132541062014</v>
      </c>
      <c r="O17" s="30">
        <f t="shared" si="5"/>
        <v>49.87970308625309</v>
      </c>
      <c r="P17" s="5"/>
      <c r="Q17" s="32"/>
    </row>
    <row r="18" spans="1:17" ht="16.5">
      <c r="A18" s="2" t="s">
        <v>16</v>
      </c>
      <c r="B18" s="33" t="s">
        <v>27</v>
      </c>
      <c r="C18" s="65">
        <v>337359221</v>
      </c>
      <c r="D18" s="66">
        <v>265657185</v>
      </c>
      <c r="E18" s="67">
        <f t="shared" si="0"/>
        <v>-71702036</v>
      </c>
      <c r="F18" s="65">
        <v>359675141</v>
      </c>
      <c r="G18" s="66">
        <v>276360036</v>
      </c>
      <c r="H18" s="67">
        <f t="shared" si="1"/>
        <v>-83315105</v>
      </c>
      <c r="I18" s="67">
        <v>282595164</v>
      </c>
      <c r="J18" s="42">
        <f t="shared" si="2"/>
        <v>-21.253913198951807</v>
      </c>
      <c r="K18" s="35">
        <f t="shared" si="3"/>
        <v>-23.163987582894976</v>
      </c>
      <c r="L18" s="88">
        <v>-71702036</v>
      </c>
      <c r="M18" s="86">
        <v>-83315105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27211814</v>
      </c>
      <c r="D19" s="72">
        <v>87423118</v>
      </c>
      <c r="E19" s="73">
        <f t="shared" si="0"/>
        <v>60211304</v>
      </c>
      <c r="F19" s="74">
        <v>26659147</v>
      </c>
      <c r="G19" s="75">
        <v>92582196</v>
      </c>
      <c r="H19" s="76">
        <f t="shared" si="1"/>
        <v>65923049</v>
      </c>
      <c r="I19" s="76">
        <v>100622614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-13272051</v>
      </c>
      <c r="M22" s="84">
        <v>-546999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13045000</v>
      </c>
      <c r="D23" s="63">
        <v>0</v>
      </c>
      <c r="E23" s="64">
        <f t="shared" si="0"/>
        <v>-13045000</v>
      </c>
      <c r="F23" s="62">
        <v>8547000</v>
      </c>
      <c r="G23" s="63">
        <v>0</v>
      </c>
      <c r="H23" s="64">
        <f t="shared" si="1"/>
        <v>-8547000</v>
      </c>
      <c r="I23" s="64">
        <v>0</v>
      </c>
      <c r="J23" s="29">
        <f t="shared" si="2"/>
        <v>-100</v>
      </c>
      <c r="K23" s="30">
        <f t="shared" si="3"/>
        <v>-100</v>
      </c>
      <c r="L23" s="83">
        <v>-13272051</v>
      </c>
      <c r="M23" s="84">
        <v>-546999</v>
      </c>
      <c r="N23" s="31">
        <f t="shared" si="4"/>
        <v>98.28925461482932</v>
      </c>
      <c r="O23" s="30">
        <f t="shared" si="5"/>
        <v>1562.5257084565055</v>
      </c>
      <c r="P23" s="5"/>
      <c r="Q23" s="32"/>
    </row>
    <row r="24" spans="1:17" ht="12.75">
      <c r="A24" s="6" t="s">
        <v>16</v>
      </c>
      <c r="B24" s="28" t="s">
        <v>32</v>
      </c>
      <c r="C24" s="62">
        <v>14851351</v>
      </c>
      <c r="D24" s="63">
        <v>14624300</v>
      </c>
      <c r="E24" s="64">
        <f t="shared" si="0"/>
        <v>-227051</v>
      </c>
      <c r="F24" s="62">
        <v>15485000</v>
      </c>
      <c r="G24" s="63">
        <v>23485001</v>
      </c>
      <c r="H24" s="64">
        <f t="shared" si="1"/>
        <v>8000001</v>
      </c>
      <c r="I24" s="64">
        <v>25999900</v>
      </c>
      <c r="J24" s="29">
        <f t="shared" si="2"/>
        <v>-1.5288238760231307</v>
      </c>
      <c r="K24" s="30">
        <f t="shared" si="3"/>
        <v>51.66290603810138</v>
      </c>
      <c r="L24" s="83">
        <v>-13272051</v>
      </c>
      <c r="M24" s="84">
        <v>-546999</v>
      </c>
      <c r="N24" s="31">
        <f t="shared" si="4"/>
        <v>1.710745385170687</v>
      </c>
      <c r="O24" s="30">
        <f t="shared" si="5"/>
        <v>-1462.5257084565055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-13272051</v>
      </c>
      <c r="M25" s="84">
        <v>-546999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27896351</v>
      </c>
      <c r="D26" s="66">
        <v>14624300</v>
      </c>
      <c r="E26" s="67">
        <f t="shared" si="0"/>
        <v>-13272051</v>
      </c>
      <c r="F26" s="65">
        <v>24032000</v>
      </c>
      <c r="G26" s="66">
        <v>23485001</v>
      </c>
      <c r="H26" s="67">
        <f t="shared" si="1"/>
        <v>-546999</v>
      </c>
      <c r="I26" s="67">
        <v>25999900</v>
      </c>
      <c r="J26" s="42">
        <f t="shared" si="2"/>
        <v>-47.576297702878776</v>
      </c>
      <c r="K26" s="35">
        <f t="shared" si="3"/>
        <v>-2.2761276631158456</v>
      </c>
      <c r="L26" s="88">
        <v>-13272051</v>
      </c>
      <c r="M26" s="86">
        <v>-546999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-13272051</v>
      </c>
      <c r="M28" s="84">
        <v>-546999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10546200</v>
      </c>
      <c r="D29" s="63">
        <v>1250000</v>
      </c>
      <c r="E29" s="64">
        <f t="shared" si="0"/>
        <v>-9296200</v>
      </c>
      <c r="F29" s="62">
        <v>0</v>
      </c>
      <c r="G29" s="63">
        <v>4609000</v>
      </c>
      <c r="H29" s="64">
        <f t="shared" si="1"/>
        <v>4609000</v>
      </c>
      <c r="I29" s="64">
        <v>0</v>
      </c>
      <c r="J29" s="29">
        <f t="shared" si="2"/>
        <v>-88.14738958108134</v>
      </c>
      <c r="K29" s="30">
        <f t="shared" si="3"/>
        <v>0</v>
      </c>
      <c r="L29" s="83">
        <v>-13272051</v>
      </c>
      <c r="M29" s="84">
        <v>-546999</v>
      </c>
      <c r="N29" s="31">
        <f t="shared" si="4"/>
        <v>70.04343187047729</v>
      </c>
      <c r="O29" s="30">
        <f t="shared" si="5"/>
        <v>-842.5975184598144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-13272051</v>
      </c>
      <c r="M30" s="84">
        <v>-546999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550863</v>
      </c>
      <c r="D31" s="63">
        <v>8096093</v>
      </c>
      <c r="E31" s="64">
        <f t="shared" si="0"/>
        <v>7545230</v>
      </c>
      <c r="F31" s="62">
        <v>15485000</v>
      </c>
      <c r="G31" s="63">
        <v>14214677</v>
      </c>
      <c r="H31" s="64">
        <f t="shared" si="1"/>
        <v>-1270323</v>
      </c>
      <c r="I31" s="64">
        <v>25999900</v>
      </c>
      <c r="J31" s="29">
        <f t="shared" si="2"/>
        <v>1369.7107992368337</v>
      </c>
      <c r="K31" s="30">
        <f t="shared" si="3"/>
        <v>-8.203571197933485</v>
      </c>
      <c r="L31" s="83">
        <v>-13272051</v>
      </c>
      <c r="M31" s="84">
        <v>-546999</v>
      </c>
      <c r="N31" s="31">
        <f t="shared" si="4"/>
        <v>-56.850519938478236</v>
      </c>
      <c r="O31" s="30">
        <f t="shared" si="5"/>
        <v>232.23497666357707</v>
      </c>
      <c r="P31" s="5"/>
      <c r="Q31" s="32"/>
    </row>
    <row r="32" spans="1:17" ht="12.75">
      <c r="A32" s="6" t="s">
        <v>16</v>
      </c>
      <c r="B32" s="28" t="s">
        <v>39</v>
      </c>
      <c r="C32" s="62">
        <v>16799288</v>
      </c>
      <c r="D32" s="63">
        <v>5278207</v>
      </c>
      <c r="E32" s="64">
        <f t="shared" si="0"/>
        <v>-11521081</v>
      </c>
      <c r="F32" s="62">
        <v>8547000</v>
      </c>
      <c r="G32" s="63">
        <v>4661324</v>
      </c>
      <c r="H32" s="64">
        <f t="shared" si="1"/>
        <v>-3885676</v>
      </c>
      <c r="I32" s="64">
        <v>0</v>
      </c>
      <c r="J32" s="29">
        <f t="shared" si="2"/>
        <v>-68.58076961356933</v>
      </c>
      <c r="K32" s="30">
        <f t="shared" si="3"/>
        <v>-45.46245466245466</v>
      </c>
      <c r="L32" s="83">
        <v>-13272051</v>
      </c>
      <c r="M32" s="84">
        <v>-546999</v>
      </c>
      <c r="N32" s="31">
        <f t="shared" si="4"/>
        <v>86.80708806800095</v>
      </c>
      <c r="O32" s="30">
        <f t="shared" si="5"/>
        <v>710.3625417962373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27896351</v>
      </c>
      <c r="D33" s="81">
        <v>14624300</v>
      </c>
      <c r="E33" s="82">
        <f t="shared" si="0"/>
        <v>-13272051</v>
      </c>
      <c r="F33" s="80">
        <v>24032000</v>
      </c>
      <c r="G33" s="81">
        <v>23485001</v>
      </c>
      <c r="H33" s="82">
        <f t="shared" si="1"/>
        <v>-546999</v>
      </c>
      <c r="I33" s="82">
        <v>25999900</v>
      </c>
      <c r="J33" s="57">
        <f t="shared" si="2"/>
        <v>-47.576297702878776</v>
      </c>
      <c r="K33" s="58">
        <f t="shared" si="3"/>
        <v>-2.2761276631158456</v>
      </c>
      <c r="L33" s="95">
        <v>-13272051</v>
      </c>
      <c r="M33" s="96">
        <v>-546999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29058072</v>
      </c>
      <c r="D8" s="63">
        <v>19844533</v>
      </c>
      <c r="E8" s="64">
        <f>$D8-$C8</f>
        <v>-9213539</v>
      </c>
      <c r="F8" s="62">
        <v>32297845</v>
      </c>
      <c r="G8" s="63">
        <v>12694682</v>
      </c>
      <c r="H8" s="64">
        <f>$G8-$F8</f>
        <v>-19603163</v>
      </c>
      <c r="I8" s="64">
        <v>8830750</v>
      </c>
      <c r="J8" s="29">
        <f>IF(($C8=0),0,(($E8/$C8)*100))</f>
        <v>-31.707330754772716</v>
      </c>
      <c r="K8" s="30">
        <f>IF(($F8=0),0,(($H8/$F8)*100))</f>
        <v>-60.694956583016605</v>
      </c>
      <c r="L8" s="83">
        <v>2472521</v>
      </c>
      <c r="M8" s="84">
        <v>-6582309</v>
      </c>
      <c r="N8" s="31">
        <f>IF(($L8=0),0,(($E8/$L8)*100))</f>
        <v>-372.63744170423627</v>
      </c>
      <c r="O8" s="30">
        <f>IF(($M8=0),0,(($H8/$M8)*100))</f>
        <v>297.81590320357185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2472521</v>
      </c>
      <c r="M9" s="84">
        <v>-6582309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136817263</v>
      </c>
      <c r="D10" s="63">
        <v>148503323</v>
      </c>
      <c r="E10" s="64">
        <f aca="true" t="shared" si="0" ref="E10:E33">$D10-$C10</f>
        <v>11686060</v>
      </c>
      <c r="F10" s="62">
        <v>145545847</v>
      </c>
      <c r="G10" s="63">
        <v>158566701</v>
      </c>
      <c r="H10" s="64">
        <f aca="true" t="shared" si="1" ref="H10:H33">$G10-$F10</f>
        <v>13020854</v>
      </c>
      <c r="I10" s="64">
        <v>159101886</v>
      </c>
      <c r="J10" s="29">
        <f aca="true" t="shared" si="2" ref="J10:J33">IF(($C10=0),0,(($E10/$C10)*100))</f>
        <v>8.541363672799097</v>
      </c>
      <c r="K10" s="30">
        <f aca="true" t="shared" si="3" ref="K10:K33">IF(($F10=0),0,(($H10/$F10)*100))</f>
        <v>8.946221598476802</v>
      </c>
      <c r="L10" s="83">
        <v>2472521</v>
      </c>
      <c r="M10" s="84">
        <v>-6582309</v>
      </c>
      <c r="N10" s="31">
        <f aca="true" t="shared" si="4" ref="N10:N33">IF(($L10=0),0,(($E10/$L10)*100))</f>
        <v>472.6374417042363</v>
      </c>
      <c r="O10" s="30">
        <f aca="true" t="shared" si="5" ref="O10:O33">IF(($M10=0),0,(($H10/$M10)*100))</f>
        <v>-197.81590320357188</v>
      </c>
      <c r="P10" s="5"/>
      <c r="Q10" s="32"/>
    </row>
    <row r="11" spans="1:17" ht="16.5">
      <c r="A11" s="6" t="s">
        <v>16</v>
      </c>
      <c r="B11" s="33" t="s">
        <v>21</v>
      </c>
      <c r="C11" s="65">
        <v>165875335</v>
      </c>
      <c r="D11" s="66">
        <v>168347856</v>
      </c>
      <c r="E11" s="67">
        <f t="shared" si="0"/>
        <v>2472521</v>
      </c>
      <c r="F11" s="65">
        <v>177843692</v>
      </c>
      <c r="G11" s="66">
        <v>171261383</v>
      </c>
      <c r="H11" s="67">
        <f t="shared" si="1"/>
        <v>-6582309</v>
      </c>
      <c r="I11" s="67">
        <v>167932636</v>
      </c>
      <c r="J11" s="34">
        <f t="shared" si="2"/>
        <v>1.4905899059676353</v>
      </c>
      <c r="K11" s="35">
        <f t="shared" si="3"/>
        <v>-3.701176536528493</v>
      </c>
      <c r="L11" s="85">
        <v>2472521</v>
      </c>
      <c r="M11" s="86">
        <v>-6582309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49990618</v>
      </c>
      <c r="D13" s="63">
        <v>48649024</v>
      </c>
      <c r="E13" s="64">
        <f t="shared" si="0"/>
        <v>-1341594</v>
      </c>
      <c r="F13" s="62">
        <v>52221389</v>
      </c>
      <c r="G13" s="63">
        <v>46805881</v>
      </c>
      <c r="H13" s="64">
        <f t="shared" si="1"/>
        <v>-5415508</v>
      </c>
      <c r="I13" s="64">
        <v>51089021</v>
      </c>
      <c r="J13" s="29">
        <f t="shared" si="2"/>
        <v>-2.683691567885798</v>
      </c>
      <c r="K13" s="30">
        <f t="shared" si="3"/>
        <v>-10.370287163369017</v>
      </c>
      <c r="L13" s="83">
        <v>346900</v>
      </c>
      <c r="M13" s="84">
        <v>-6322221</v>
      </c>
      <c r="N13" s="31">
        <f t="shared" si="4"/>
        <v>-386.7379648313635</v>
      </c>
      <c r="O13" s="30">
        <f t="shared" si="5"/>
        <v>85.65831532937554</v>
      </c>
      <c r="P13" s="5"/>
      <c r="Q13" s="32"/>
    </row>
    <row r="14" spans="1:17" ht="12.75">
      <c r="A14" s="2" t="s">
        <v>16</v>
      </c>
      <c r="B14" s="28" t="s">
        <v>24</v>
      </c>
      <c r="C14" s="62">
        <v>5000000</v>
      </c>
      <c r="D14" s="63">
        <v>5460491</v>
      </c>
      <c r="E14" s="64">
        <f t="shared" si="0"/>
        <v>460491</v>
      </c>
      <c r="F14" s="62">
        <v>4800000</v>
      </c>
      <c r="G14" s="63">
        <v>5678911</v>
      </c>
      <c r="H14" s="64">
        <f t="shared" si="1"/>
        <v>878911</v>
      </c>
      <c r="I14" s="64">
        <v>5906067</v>
      </c>
      <c r="J14" s="29">
        <f t="shared" si="2"/>
        <v>9.20982</v>
      </c>
      <c r="K14" s="30">
        <f t="shared" si="3"/>
        <v>18.310645833333332</v>
      </c>
      <c r="L14" s="83">
        <v>346900</v>
      </c>
      <c r="M14" s="84">
        <v>-6322221</v>
      </c>
      <c r="N14" s="31">
        <f t="shared" si="4"/>
        <v>132.7445949841453</v>
      </c>
      <c r="O14" s="30">
        <f t="shared" si="5"/>
        <v>-13.90193414624386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346900</v>
      </c>
      <c r="M15" s="84">
        <v>-6322221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346900</v>
      </c>
      <c r="M16" s="84">
        <v>-6322221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126142109</v>
      </c>
      <c r="D17" s="63">
        <v>127370112</v>
      </c>
      <c r="E17" s="64">
        <f t="shared" si="0"/>
        <v>1228003</v>
      </c>
      <c r="F17" s="62">
        <v>126423314</v>
      </c>
      <c r="G17" s="63">
        <v>124637690</v>
      </c>
      <c r="H17" s="64">
        <f t="shared" si="1"/>
        <v>-1785624</v>
      </c>
      <c r="I17" s="64">
        <v>119465607</v>
      </c>
      <c r="J17" s="41">
        <f t="shared" si="2"/>
        <v>0.9735075857975388</v>
      </c>
      <c r="K17" s="30">
        <f t="shared" si="3"/>
        <v>-1.412416700293112</v>
      </c>
      <c r="L17" s="87">
        <v>346900</v>
      </c>
      <c r="M17" s="84">
        <v>-6322221</v>
      </c>
      <c r="N17" s="31">
        <f t="shared" si="4"/>
        <v>353.9933698472182</v>
      </c>
      <c r="O17" s="30">
        <f t="shared" si="5"/>
        <v>28.24361881686831</v>
      </c>
      <c r="P17" s="5"/>
      <c r="Q17" s="32"/>
    </row>
    <row r="18" spans="1:17" ht="16.5">
      <c r="A18" s="2" t="s">
        <v>16</v>
      </c>
      <c r="B18" s="33" t="s">
        <v>27</v>
      </c>
      <c r="C18" s="65">
        <v>181132727</v>
      </c>
      <c r="D18" s="66">
        <v>181479627</v>
      </c>
      <c r="E18" s="67">
        <f t="shared" si="0"/>
        <v>346900</v>
      </c>
      <c r="F18" s="65">
        <v>183444703</v>
      </c>
      <c r="G18" s="66">
        <v>177122482</v>
      </c>
      <c r="H18" s="67">
        <f t="shared" si="1"/>
        <v>-6322221</v>
      </c>
      <c r="I18" s="67">
        <v>176460695</v>
      </c>
      <c r="J18" s="42">
        <f t="shared" si="2"/>
        <v>0.19151701945060431</v>
      </c>
      <c r="K18" s="35">
        <f t="shared" si="3"/>
        <v>-3.4463905997874464</v>
      </c>
      <c r="L18" s="88">
        <v>346900</v>
      </c>
      <c r="M18" s="86">
        <v>-6322221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-15257392</v>
      </c>
      <c r="D19" s="72">
        <v>-13131771</v>
      </c>
      <c r="E19" s="73">
        <f t="shared" si="0"/>
        <v>2125621</v>
      </c>
      <c r="F19" s="74">
        <v>-5601011</v>
      </c>
      <c r="G19" s="75">
        <v>-5861099</v>
      </c>
      <c r="H19" s="76">
        <f t="shared" si="1"/>
        <v>-260088</v>
      </c>
      <c r="I19" s="76">
        <v>-8528059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9850655</v>
      </c>
      <c r="M22" s="84">
        <v>4745206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8800000</v>
      </c>
      <c r="D23" s="63">
        <v>12375000</v>
      </c>
      <c r="E23" s="64">
        <f t="shared" si="0"/>
        <v>3575000</v>
      </c>
      <c r="F23" s="62">
        <v>8800000</v>
      </c>
      <c r="G23" s="63">
        <v>6499000</v>
      </c>
      <c r="H23" s="64">
        <f t="shared" si="1"/>
        <v>-2301000</v>
      </c>
      <c r="I23" s="64">
        <v>6658960</v>
      </c>
      <c r="J23" s="29">
        <f t="shared" si="2"/>
        <v>40.625</v>
      </c>
      <c r="K23" s="30">
        <f t="shared" si="3"/>
        <v>-26.147727272727273</v>
      </c>
      <c r="L23" s="83">
        <v>9850655</v>
      </c>
      <c r="M23" s="84">
        <v>4745206</v>
      </c>
      <c r="N23" s="31">
        <f t="shared" si="4"/>
        <v>36.29200291757249</v>
      </c>
      <c r="O23" s="30">
        <f t="shared" si="5"/>
        <v>-48.4910454888576</v>
      </c>
      <c r="P23" s="5"/>
      <c r="Q23" s="32"/>
    </row>
    <row r="24" spans="1:17" ht="12.75">
      <c r="A24" s="6" t="s">
        <v>16</v>
      </c>
      <c r="B24" s="28" t="s">
        <v>32</v>
      </c>
      <c r="C24" s="62">
        <v>23750045</v>
      </c>
      <c r="D24" s="63">
        <v>30025700</v>
      </c>
      <c r="E24" s="64">
        <f t="shared" si="0"/>
        <v>6275655</v>
      </c>
      <c r="F24" s="62">
        <v>25183495</v>
      </c>
      <c r="G24" s="63">
        <v>32229701</v>
      </c>
      <c r="H24" s="64">
        <f t="shared" si="1"/>
        <v>7046206</v>
      </c>
      <c r="I24" s="64">
        <v>11676606</v>
      </c>
      <c r="J24" s="29">
        <f t="shared" si="2"/>
        <v>26.42376046024334</v>
      </c>
      <c r="K24" s="30">
        <f t="shared" si="3"/>
        <v>27.979460356872625</v>
      </c>
      <c r="L24" s="83">
        <v>9850655</v>
      </c>
      <c r="M24" s="84">
        <v>4745206</v>
      </c>
      <c r="N24" s="31">
        <f t="shared" si="4"/>
        <v>63.70799708242751</v>
      </c>
      <c r="O24" s="30">
        <f t="shared" si="5"/>
        <v>148.4910454888576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9850655</v>
      </c>
      <c r="M25" s="84">
        <v>4745206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32550045</v>
      </c>
      <c r="D26" s="66">
        <v>42400700</v>
      </c>
      <c r="E26" s="67">
        <f t="shared" si="0"/>
        <v>9850655</v>
      </c>
      <c r="F26" s="65">
        <v>33983495</v>
      </c>
      <c r="G26" s="66">
        <v>38728701</v>
      </c>
      <c r="H26" s="67">
        <f t="shared" si="1"/>
        <v>4745206</v>
      </c>
      <c r="I26" s="67">
        <v>18335566</v>
      </c>
      <c r="J26" s="42">
        <f t="shared" si="2"/>
        <v>30.263107163139097</v>
      </c>
      <c r="K26" s="35">
        <f t="shared" si="3"/>
        <v>13.963266579850012</v>
      </c>
      <c r="L26" s="88">
        <v>9850655</v>
      </c>
      <c r="M26" s="86">
        <v>4745206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-269993</v>
      </c>
      <c r="M28" s="84">
        <v>9944612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1694000</v>
      </c>
      <c r="D29" s="63">
        <v>8777965</v>
      </c>
      <c r="E29" s="64">
        <f t="shared" si="0"/>
        <v>7083965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418.1797520661157</v>
      </c>
      <c r="K29" s="30">
        <f t="shared" si="3"/>
        <v>0</v>
      </c>
      <c r="L29" s="83">
        <v>-269993</v>
      </c>
      <c r="M29" s="84">
        <v>9944612</v>
      </c>
      <c r="N29" s="31">
        <f t="shared" si="4"/>
        <v>-2623.7587641161067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-269993</v>
      </c>
      <c r="M30" s="84">
        <v>9944612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21510045</v>
      </c>
      <c r="D31" s="63">
        <v>12127087</v>
      </c>
      <c r="E31" s="64">
        <f t="shared" si="0"/>
        <v>-9382958</v>
      </c>
      <c r="F31" s="62">
        <v>7614045</v>
      </c>
      <c r="G31" s="63">
        <v>21177497</v>
      </c>
      <c r="H31" s="64">
        <f t="shared" si="1"/>
        <v>13563452</v>
      </c>
      <c r="I31" s="64">
        <v>4823980</v>
      </c>
      <c r="J31" s="29">
        <f t="shared" si="2"/>
        <v>-43.621284846219524</v>
      </c>
      <c r="K31" s="30">
        <f t="shared" si="3"/>
        <v>178.13727131899012</v>
      </c>
      <c r="L31" s="83">
        <v>-269993</v>
      </c>
      <c r="M31" s="84">
        <v>9944612</v>
      </c>
      <c r="N31" s="31">
        <f t="shared" si="4"/>
        <v>3475.259728955936</v>
      </c>
      <c r="O31" s="30">
        <f t="shared" si="5"/>
        <v>136.38995669212633</v>
      </c>
      <c r="P31" s="5"/>
      <c r="Q31" s="32"/>
    </row>
    <row r="32" spans="1:17" ht="12.75">
      <c r="A32" s="6" t="s">
        <v>16</v>
      </c>
      <c r="B32" s="28" t="s">
        <v>39</v>
      </c>
      <c r="C32" s="62">
        <v>10346000</v>
      </c>
      <c r="D32" s="63">
        <v>12375000</v>
      </c>
      <c r="E32" s="64">
        <f t="shared" si="0"/>
        <v>2029000</v>
      </c>
      <c r="F32" s="62">
        <v>10117840</v>
      </c>
      <c r="G32" s="63">
        <v>6499000</v>
      </c>
      <c r="H32" s="64">
        <f t="shared" si="1"/>
        <v>-3618840</v>
      </c>
      <c r="I32" s="64">
        <v>6658960</v>
      </c>
      <c r="J32" s="29">
        <f t="shared" si="2"/>
        <v>19.611444036342547</v>
      </c>
      <c r="K32" s="30">
        <f t="shared" si="3"/>
        <v>-35.766922584267</v>
      </c>
      <c r="L32" s="83">
        <v>-269993</v>
      </c>
      <c r="M32" s="84">
        <v>9944612</v>
      </c>
      <c r="N32" s="31">
        <f t="shared" si="4"/>
        <v>-751.5009648398292</v>
      </c>
      <c r="O32" s="30">
        <f t="shared" si="5"/>
        <v>-36.389956692126354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33550045</v>
      </c>
      <c r="D33" s="81">
        <v>33280052</v>
      </c>
      <c r="E33" s="82">
        <f t="shared" si="0"/>
        <v>-269993</v>
      </c>
      <c r="F33" s="80">
        <v>17731885</v>
      </c>
      <c r="G33" s="81">
        <v>27676497</v>
      </c>
      <c r="H33" s="82">
        <f t="shared" si="1"/>
        <v>9944612</v>
      </c>
      <c r="I33" s="82">
        <v>11482940</v>
      </c>
      <c r="J33" s="57">
        <f t="shared" si="2"/>
        <v>-0.804747057716316</v>
      </c>
      <c r="K33" s="58">
        <f t="shared" si="3"/>
        <v>56.083219578741904</v>
      </c>
      <c r="L33" s="95">
        <v>-269993</v>
      </c>
      <c r="M33" s="96">
        <v>9944612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-2284474</v>
      </c>
      <c r="M8" s="84">
        <v>-12482011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-2284474</v>
      </c>
      <c r="M9" s="84">
        <v>-12482011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435889630</v>
      </c>
      <c r="D10" s="63">
        <v>433605156</v>
      </c>
      <c r="E10" s="64">
        <f aca="true" t="shared" si="0" ref="E10:E33">$D10-$C10</f>
        <v>-2284474</v>
      </c>
      <c r="F10" s="62">
        <v>466222386</v>
      </c>
      <c r="G10" s="63">
        <v>453740375</v>
      </c>
      <c r="H10" s="64">
        <f aca="true" t="shared" si="1" ref="H10:H33">$G10-$F10</f>
        <v>-12482011</v>
      </c>
      <c r="I10" s="64">
        <v>459044494</v>
      </c>
      <c r="J10" s="29">
        <f aca="true" t="shared" si="2" ref="J10:J33">IF(($C10=0),0,(($E10/$C10)*100))</f>
        <v>-0.5240945970657755</v>
      </c>
      <c r="K10" s="30">
        <f aca="true" t="shared" si="3" ref="K10:K33">IF(($F10=0),0,(($H10/$F10)*100))</f>
        <v>-2.6772654799119837</v>
      </c>
      <c r="L10" s="83">
        <v>-2284474</v>
      </c>
      <c r="M10" s="84">
        <v>-12482011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435889630</v>
      </c>
      <c r="D11" s="66">
        <v>433605156</v>
      </c>
      <c r="E11" s="67">
        <f t="shared" si="0"/>
        <v>-2284474</v>
      </c>
      <c r="F11" s="65">
        <v>466222386</v>
      </c>
      <c r="G11" s="66">
        <v>453740375</v>
      </c>
      <c r="H11" s="67">
        <f t="shared" si="1"/>
        <v>-12482011</v>
      </c>
      <c r="I11" s="67">
        <v>459044494</v>
      </c>
      <c r="J11" s="34">
        <f t="shared" si="2"/>
        <v>-0.5240945970657755</v>
      </c>
      <c r="K11" s="35">
        <f t="shared" si="3"/>
        <v>-2.6772654799119837</v>
      </c>
      <c r="L11" s="85">
        <v>-2284474</v>
      </c>
      <c r="M11" s="86">
        <v>-12482011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174060019</v>
      </c>
      <c r="D13" s="63">
        <v>154968658</v>
      </c>
      <c r="E13" s="64">
        <f t="shared" si="0"/>
        <v>-19091361</v>
      </c>
      <c r="F13" s="62">
        <v>185088254</v>
      </c>
      <c r="G13" s="63">
        <v>163491940</v>
      </c>
      <c r="H13" s="64">
        <f t="shared" si="1"/>
        <v>-21596314</v>
      </c>
      <c r="I13" s="64">
        <v>173567158</v>
      </c>
      <c r="J13" s="29">
        <f t="shared" si="2"/>
        <v>-10.968263194318046</v>
      </c>
      <c r="K13" s="30">
        <f t="shared" si="3"/>
        <v>-11.668116983803847</v>
      </c>
      <c r="L13" s="83">
        <v>11717658</v>
      </c>
      <c r="M13" s="84">
        <v>-2426123</v>
      </c>
      <c r="N13" s="31">
        <f t="shared" si="4"/>
        <v>-162.92812949481885</v>
      </c>
      <c r="O13" s="30">
        <f t="shared" si="5"/>
        <v>890.1574240052958</v>
      </c>
      <c r="P13" s="5"/>
      <c r="Q13" s="32"/>
    </row>
    <row r="14" spans="1:17" ht="12.75">
      <c r="A14" s="2" t="s">
        <v>16</v>
      </c>
      <c r="B14" s="28" t="s">
        <v>24</v>
      </c>
      <c r="C14" s="62">
        <v>1940400</v>
      </c>
      <c r="D14" s="63">
        <v>800000</v>
      </c>
      <c r="E14" s="64">
        <f t="shared" si="0"/>
        <v>-1140400</v>
      </c>
      <c r="F14" s="62">
        <v>2091751</v>
      </c>
      <c r="G14" s="63">
        <v>833600</v>
      </c>
      <c r="H14" s="64">
        <f t="shared" si="1"/>
        <v>-1258151</v>
      </c>
      <c r="I14" s="64">
        <v>870278</v>
      </c>
      <c r="J14" s="29">
        <f t="shared" si="2"/>
        <v>-58.77138734281592</v>
      </c>
      <c r="K14" s="30">
        <f t="shared" si="3"/>
        <v>-60.148220318766434</v>
      </c>
      <c r="L14" s="83">
        <v>11717658</v>
      </c>
      <c r="M14" s="84">
        <v>-2426123</v>
      </c>
      <c r="N14" s="31">
        <f t="shared" si="4"/>
        <v>-9.732320229861632</v>
      </c>
      <c r="O14" s="30">
        <f t="shared" si="5"/>
        <v>51.85850016672692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11717658</v>
      </c>
      <c r="M15" s="84">
        <v>-2426123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11717658</v>
      </c>
      <c r="M16" s="84">
        <v>-2426123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239347961</v>
      </c>
      <c r="D17" s="63">
        <v>271297380</v>
      </c>
      <c r="E17" s="64">
        <f t="shared" si="0"/>
        <v>31949419</v>
      </c>
      <c r="F17" s="62">
        <v>257323651</v>
      </c>
      <c r="G17" s="63">
        <v>277751993</v>
      </c>
      <c r="H17" s="64">
        <f t="shared" si="1"/>
        <v>20428342</v>
      </c>
      <c r="I17" s="64">
        <v>282648916</v>
      </c>
      <c r="J17" s="41">
        <f t="shared" si="2"/>
        <v>13.348523574846748</v>
      </c>
      <c r="K17" s="30">
        <f t="shared" si="3"/>
        <v>7.938773571963659</v>
      </c>
      <c r="L17" s="87">
        <v>11717658</v>
      </c>
      <c r="M17" s="84">
        <v>-2426123</v>
      </c>
      <c r="N17" s="31">
        <f t="shared" si="4"/>
        <v>272.66044972468046</v>
      </c>
      <c r="O17" s="30">
        <f t="shared" si="5"/>
        <v>-842.0159241720226</v>
      </c>
      <c r="P17" s="5"/>
      <c r="Q17" s="32"/>
    </row>
    <row r="18" spans="1:17" ht="16.5">
      <c r="A18" s="2" t="s">
        <v>16</v>
      </c>
      <c r="B18" s="33" t="s">
        <v>27</v>
      </c>
      <c r="C18" s="65">
        <v>415348380</v>
      </c>
      <c r="D18" s="66">
        <v>427066038</v>
      </c>
      <c r="E18" s="67">
        <f t="shared" si="0"/>
        <v>11717658</v>
      </c>
      <c r="F18" s="65">
        <v>444503656</v>
      </c>
      <c r="G18" s="66">
        <v>442077533</v>
      </c>
      <c r="H18" s="67">
        <f t="shared" si="1"/>
        <v>-2426123</v>
      </c>
      <c r="I18" s="67">
        <v>457086352</v>
      </c>
      <c r="J18" s="42">
        <f t="shared" si="2"/>
        <v>2.8211637661858706</v>
      </c>
      <c r="K18" s="35">
        <f t="shared" si="3"/>
        <v>-0.5458049595884539</v>
      </c>
      <c r="L18" s="88">
        <v>11717658</v>
      </c>
      <c r="M18" s="86">
        <v>-2426123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20541250</v>
      </c>
      <c r="D19" s="72">
        <v>6539118</v>
      </c>
      <c r="E19" s="73">
        <f t="shared" si="0"/>
        <v>-14002132</v>
      </c>
      <c r="F19" s="74">
        <v>21718730</v>
      </c>
      <c r="G19" s="75">
        <v>11662842</v>
      </c>
      <c r="H19" s="76">
        <f t="shared" si="1"/>
        <v>-10055888</v>
      </c>
      <c r="I19" s="76">
        <v>1958142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210131051</v>
      </c>
      <c r="M22" s="84">
        <v>228911174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1665000</v>
      </c>
      <c r="D23" s="63">
        <v>3122000</v>
      </c>
      <c r="E23" s="64">
        <f t="shared" si="0"/>
        <v>1457000</v>
      </c>
      <c r="F23" s="62">
        <v>1794870</v>
      </c>
      <c r="G23" s="63">
        <v>2166880</v>
      </c>
      <c r="H23" s="64">
        <f t="shared" si="1"/>
        <v>372010</v>
      </c>
      <c r="I23" s="64">
        <v>1213560</v>
      </c>
      <c r="J23" s="29">
        <f t="shared" si="2"/>
        <v>87.50750750750751</v>
      </c>
      <c r="K23" s="30">
        <f t="shared" si="3"/>
        <v>20.726292154863586</v>
      </c>
      <c r="L23" s="83">
        <v>210131051</v>
      </c>
      <c r="M23" s="84">
        <v>228911174</v>
      </c>
      <c r="N23" s="31">
        <f t="shared" si="4"/>
        <v>0.6933768203538848</v>
      </c>
      <c r="O23" s="30">
        <f t="shared" si="5"/>
        <v>0.16251281818160612</v>
      </c>
      <c r="P23" s="5"/>
      <c r="Q23" s="32"/>
    </row>
    <row r="24" spans="1:17" ht="12.75">
      <c r="A24" s="6" t="s">
        <v>16</v>
      </c>
      <c r="B24" s="28" t="s">
        <v>32</v>
      </c>
      <c r="C24" s="62">
        <v>455762000</v>
      </c>
      <c r="D24" s="63">
        <v>664436051</v>
      </c>
      <c r="E24" s="64">
        <f t="shared" si="0"/>
        <v>208674051</v>
      </c>
      <c r="F24" s="62">
        <v>491311436</v>
      </c>
      <c r="G24" s="63">
        <v>719850600</v>
      </c>
      <c r="H24" s="64">
        <f t="shared" si="1"/>
        <v>228539164</v>
      </c>
      <c r="I24" s="64">
        <v>738221049</v>
      </c>
      <c r="J24" s="29">
        <f t="shared" si="2"/>
        <v>45.78575023806285</v>
      </c>
      <c r="K24" s="30">
        <f t="shared" si="3"/>
        <v>46.5161498907182</v>
      </c>
      <c r="L24" s="83">
        <v>210131051</v>
      </c>
      <c r="M24" s="84">
        <v>228911174</v>
      </c>
      <c r="N24" s="31">
        <f t="shared" si="4"/>
        <v>99.30662317964611</v>
      </c>
      <c r="O24" s="30">
        <f t="shared" si="5"/>
        <v>99.8374871818184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210131051</v>
      </c>
      <c r="M25" s="84">
        <v>228911174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457427000</v>
      </c>
      <c r="D26" s="66">
        <v>667558051</v>
      </c>
      <c r="E26" s="67">
        <f t="shared" si="0"/>
        <v>210131051</v>
      </c>
      <c r="F26" s="65">
        <v>493106306</v>
      </c>
      <c r="G26" s="66">
        <v>722017480</v>
      </c>
      <c r="H26" s="67">
        <f t="shared" si="1"/>
        <v>228911174</v>
      </c>
      <c r="I26" s="67">
        <v>739434609</v>
      </c>
      <c r="J26" s="42">
        <f t="shared" si="2"/>
        <v>45.93761430785677</v>
      </c>
      <c r="K26" s="35">
        <f t="shared" si="3"/>
        <v>46.42227674127534</v>
      </c>
      <c r="L26" s="88">
        <v>210131051</v>
      </c>
      <c r="M26" s="86">
        <v>228911174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455762000</v>
      </c>
      <c r="D28" s="63">
        <v>569436051</v>
      </c>
      <c r="E28" s="64">
        <f t="shared" si="0"/>
        <v>113674051</v>
      </c>
      <c r="F28" s="62">
        <v>491311436</v>
      </c>
      <c r="G28" s="63">
        <v>621050600</v>
      </c>
      <c r="H28" s="64">
        <f t="shared" si="1"/>
        <v>129739164</v>
      </c>
      <c r="I28" s="64">
        <v>635469049</v>
      </c>
      <c r="J28" s="29">
        <f t="shared" si="2"/>
        <v>24.941537688530417</v>
      </c>
      <c r="K28" s="30">
        <f t="shared" si="3"/>
        <v>26.406705501558893</v>
      </c>
      <c r="L28" s="83">
        <v>210131051</v>
      </c>
      <c r="M28" s="84">
        <v>228911174</v>
      </c>
      <c r="N28" s="31">
        <f t="shared" si="4"/>
        <v>54.09674127599543</v>
      </c>
      <c r="O28" s="30">
        <f t="shared" si="5"/>
        <v>56.67664087031417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210131051</v>
      </c>
      <c r="M29" s="84">
        <v>228911174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210131051</v>
      </c>
      <c r="M30" s="84">
        <v>228911174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210131051</v>
      </c>
      <c r="M31" s="84">
        <v>228911174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1665000</v>
      </c>
      <c r="D32" s="63">
        <v>98122000</v>
      </c>
      <c r="E32" s="64">
        <f t="shared" si="0"/>
        <v>96457000</v>
      </c>
      <c r="F32" s="62">
        <v>1794870</v>
      </c>
      <c r="G32" s="63">
        <v>100966880</v>
      </c>
      <c r="H32" s="64">
        <f t="shared" si="1"/>
        <v>99172010</v>
      </c>
      <c r="I32" s="64">
        <v>103965560</v>
      </c>
      <c r="J32" s="29">
        <f t="shared" si="2"/>
        <v>5793.213213213213</v>
      </c>
      <c r="K32" s="30">
        <f t="shared" si="3"/>
        <v>5525.303225303225</v>
      </c>
      <c r="L32" s="83">
        <v>210131051</v>
      </c>
      <c r="M32" s="84">
        <v>228911174</v>
      </c>
      <c r="N32" s="31">
        <f t="shared" si="4"/>
        <v>45.90325872400457</v>
      </c>
      <c r="O32" s="30">
        <f t="shared" si="5"/>
        <v>43.32335912968583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457427000</v>
      </c>
      <c r="D33" s="81">
        <v>667558051</v>
      </c>
      <c r="E33" s="82">
        <f t="shared" si="0"/>
        <v>210131051</v>
      </c>
      <c r="F33" s="80">
        <v>493106306</v>
      </c>
      <c r="G33" s="81">
        <v>722017480</v>
      </c>
      <c r="H33" s="82">
        <f t="shared" si="1"/>
        <v>228911174</v>
      </c>
      <c r="I33" s="82">
        <v>739434609</v>
      </c>
      <c r="J33" s="57">
        <f t="shared" si="2"/>
        <v>45.93761430785677</v>
      </c>
      <c r="K33" s="58">
        <f t="shared" si="3"/>
        <v>46.42227674127534</v>
      </c>
      <c r="L33" s="95">
        <v>210131051</v>
      </c>
      <c r="M33" s="96">
        <v>228911174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48830976</v>
      </c>
      <c r="D8" s="63">
        <v>49221432</v>
      </c>
      <c r="E8" s="64">
        <f>$D8-$C8</f>
        <v>390456</v>
      </c>
      <c r="F8" s="62">
        <v>51077202</v>
      </c>
      <c r="G8" s="63">
        <v>51288732</v>
      </c>
      <c r="H8" s="64">
        <f>$G8-$F8</f>
        <v>211530</v>
      </c>
      <c r="I8" s="64">
        <v>53442858</v>
      </c>
      <c r="J8" s="29">
        <f>IF(($C8=0),0,(($E8/$C8)*100))</f>
        <v>0.7996072001509862</v>
      </c>
      <c r="K8" s="30">
        <f>IF(($F8=0),0,(($H8/$F8)*100))</f>
        <v>0.4141377986993101</v>
      </c>
      <c r="L8" s="83">
        <v>-15151526</v>
      </c>
      <c r="M8" s="84">
        <v>-22004310</v>
      </c>
      <c r="N8" s="31">
        <f>IF(($L8=0),0,(($E8/$L8)*100))</f>
        <v>-2.5770077548624473</v>
      </c>
      <c r="O8" s="30">
        <f>IF(($M8=0),0,(($H8/$M8)*100))</f>
        <v>-0.9613116703045902</v>
      </c>
      <c r="P8" s="5"/>
      <c r="Q8" s="32"/>
    </row>
    <row r="9" spans="1:17" ht="12.75">
      <c r="A9" s="2" t="s">
        <v>16</v>
      </c>
      <c r="B9" s="28" t="s">
        <v>19</v>
      </c>
      <c r="C9" s="62">
        <v>56950121</v>
      </c>
      <c r="D9" s="63">
        <v>54153814</v>
      </c>
      <c r="E9" s="64">
        <f>$D9-$C9</f>
        <v>-2796307</v>
      </c>
      <c r="F9" s="62">
        <v>59569827</v>
      </c>
      <c r="G9" s="63">
        <v>56428274</v>
      </c>
      <c r="H9" s="64">
        <f>$G9-$F9</f>
        <v>-3141553</v>
      </c>
      <c r="I9" s="64">
        <v>58798261</v>
      </c>
      <c r="J9" s="29">
        <f>IF(($C9=0),0,(($E9/$C9)*100))</f>
        <v>-4.910098435084976</v>
      </c>
      <c r="K9" s="30">
        <f>IF(($F9=0),0,(($H9/$F9)*100))</f>
        <v>-5.2737319515801175</v>
      </c>
      <c r="L9" s="83">
        <v>-15151526</v>
      </c>
      <c r="M9" s="84">
        <v>-22004310</v>
      </c>
      <c r="N9" s="31">
        <f>IF(($L9=0),0,(($E9/$L9)*100))</f>
        <v>18.4556129857811</v>
      </c>
      <c r="O9" s="30">
        <f>IF(($M9=0),0,(($H9/$M9)*100))</f>
        <v>14.27698937162765</v>
      </c>
      <c r="P9" s="5"/>
      <c r="Q9" s="32"/>
    </row>
    <row r="10" spans="1:17" ht="12.75">
      <c r="A10" s="2" t="s">
        <v>16</v>
      </c>
      <c r="B10" s="28" t="s">
        <v>20</v>
      </c>
      <c r="C10" s="62">
        <v>424485092</v>
      </c>
      <c r="D10" s="63">
        <v>411739417</v>
      </c>
      <c r="E10" s="64">
        <f aca="true" t="shared" si="0" ref="E10:E33">$D10-$C10</f>
        <v>-12745675</v>
      </c>
      <c r="F10" s="62">
        <v>449160598</v>
      </c>
      <c r="G10" s="63">
        <v>430086311</v>
      </c>
      <c r="H10" s="64">
        <f aca="true" t="shared" si="1" ref="H10:H33">$G10-$F10</f>
        <v>-19074287</v>
      </c>
      <c r="I10" s="64">
        <v>423921002</v>
      </c>
      <c r="J10" s="29">
        <f aca="true" t="shared" si="2" ref="J10:J33">IF(($C10=0),0,(($E10/$C10)*100))</f>
        <v>-3.0026201721119574</v>
      </c>
      <c r="K10" s="30">
        <f aca="true" t="shared" si="3" ref="K10:K33">IF(($F10=0),0,(($H10/$F10)*100))</f>
        <v>-4.246651884633923</v>
      </c>
      <c r="L10" s="83">
        <v>-15151526</v>
      </c>
      <c r="M10" s="84">
        <v>-22004310</v>
      </c>
      <c r="N10" s="31">
        <f aca="true" t="shared" si="4" ref="N10:N33">IF(($L10=0),0,(($E10/$L10)*100))</f>
        <v>84.12139476908135</v>
      </c>
      <c r="O10" s="30">
        <f aca="true" t="shared" si="5" ref="O10:O33">IF(($M10=0),0,(($H10/$M10)*100))</f>
        <v>86.68432229867695</v>
      </c>
      <c r="P10" s="5"/>
      <c r="Q10" s="32"/>
    </row>
    <row r="11" spans="1:17" ht="16.5">
      <c r="A11" s="6" t="s">
        <v>16</v>
      </c>
      <c r="B11" s="33" t="s">
        <v>21</v>
      </c>
      <c r="C11" s="65">
        <v>530266189</v>
      </c>
      <c r="D11" s="66">
        <v>515114663</v>
      </c>
      <c r="E11" s="67">
        <f t="shared" si="0"/>
        <v>-15151526</v>
      </c>
      <c r="F11" s="65">
        <v>559807627</v>
      </c>
      <c r="G11" s="66">
        <v>537803317</v>
      </c>
      <c r="H11" s="67">
        <f t="shared" si="1"/>
        <v>-22004310</v>
      </c>
      <c r="I11" s="67">
        <v>536162121</v>
      </c>
      <c r="J11" s="34">
        <f t="shared" si="2"/>
        <v>-2.857343408708263</v>
      </c>
      <c r="K11" s="35">
        <f t="shared" si="3"/>
        <v>-3.93069135515726</v>
      </c>
      <c r="L11" s="85">
        <v>-15151526</v>
      </c>
      <c r="M11" s="86">
        <v>-22004310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151179279</v>
      </c>
      <c r="D13" s="63">
        <v>148111376</v>
      </c>
      <c r="E13" s="64">
        <f t="shared" si="0"/>
        <v>-3067903</v>
      </c>
      <c r="F13" s="62">
        <v>160217880</v>
      </c>
      <c r="G13" s="63">
        <v>157099048</v>
      </c>
      <c r="H13" s="64">
        <f t="shared" si="1"/>
        <v>-3118832</v>
      </c>
      <c r="I13" s="64">
        <v>166670915</v>
      </c>
      <c r="J13" s="29">
        <f t="shared" si="2"/>
        <v>-2.029314480326368</v>
      </c>
      <c r="K13" s="30">
        <f t="shared" si="3"/>
        <v>-1.9466191913162252</v>
      </c>
      <c r="L13" s="83">
        <v>24327616</v>
      </c>
      <c r="M13" s="84">
        <v>25871320</v>
      </c>
      <c r="N13" s="31">
        <f t="shared" si="4"/>
        <v>-12.610783563831326</v>
      </c>
      <c r="O13" s="30">
        <f t="shared" si="5"/>
        <v>-12.055171518113495</v>
      </c>
      <c r="P13" s="5"/>
      <c r="Q13" s="32"/>
    </row>
    <row r="14" spans="1:17" ht="12.75">
      <c r="A14" s="2" t="s">
        <v>16</v>
      </c>
      <c r="B14" s="28" t="s">
        <v>24</v>
      </c>
      <c r="C14" s="62">
        <v>52284291</v>
      </c>
      <c r="D14" s="63">
        <v>57053681</v>
      </c>
      <c r="E14" s="64">
        <f t="shared" si="0"/>
        <v>4769390</v>
      </c>
      <c r="F14" s="62">
        <v>54689369</v>
      </c>
      <c r="G14" s="63">
        <v>59449934</v>
      </c>
      <c r="H14" s="64">
        <f t="shared" si="1"/>
        <v>4760565</v>
      </c>
      <c r="I14" s="64">
        <v>61946833</v>
      </c>
      <c r="J14" s="29">
        <f t="shared" si="2"/>
        <v>9.122032466692529</v>
      </c>
      <c r="K14" s="30">
        <f t="shared" si="3"/>
        <v>8.704735649811575</v>
      </c>
      <c r="L14" s="83">
        <v>24327616</v>
      </c>
      <c r="M14" s="84">
        <v>25871320</v>
      </c>
      <c r="N14" s="31">
        <f t="shared" si="4"/>
        <v>19.60483920824794</v>
      </c>
      <c r="O14" s="30">
        <f t="shared" si="5"/>
        <v>18.400935862569053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24327616</v>
      </c>
      <c r="M15" s="84">
        <v>25871320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24327616</v>
      </c>
      <c r="M16" s="84">
        <v>25871320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280326714</v>
      </c>
      <c r="D17" s="63">
        <v>302952843</v>
      </c>
      <c r="E17" s="64">
        <f t="shared" si="0"/>
        <v>22626129</v>
      </c>
      <c r="F17" s="62">
        <v>292721831</v>
      </c>
      <c r="G17" s="63">
        <v>316951418</v>
      </c>
      <c r="H17" s="64">
        <f t="shared" si="1"/>
        <v>24229587</v>
      </c>
      <c r="I17" s="64">
        <v>332167760</v>
      </c>
      <c r="J17" s="41">
        <f t="shared" si="2"/>
        <v>8.071342426537344</v>
      </c>
      <c r="K17" s="30">
        <f t="shared" si="3"/>
        <v>8.277341979320974</v>
      </c>
      <c r="L17" s="87">
        <v>24327616</v>
      </c>
      <c r="M17" s="84">
        <v>25871320</v>
      </c>
      <c r="N17" s="31">
        <f t="shared" si="4"/>
        <v>93.00594435558338</v>
      </c>
      <c r="O17" s="30">
        <f t="shared" si="5"/>
        <v>93.65423565554444</v>
      </c>
      <c r="P17" s="5"/>
      <c r="Q17" s="32"/>
    </row>
    <row r="18" spans="1:17" ht="16.5">
      <c r="A18" s="2" t="s">
        <v>16</v>
      </c>
      <c r="B18" s="33" t="s">
        <v>27</v>
      </c>
      <c r="C18" s="65">
        <v>483790284</v>
      </c>
      <c r="D18" s="66">
        <v>508117900</v>
      </c>
      <c r="E18" s="67">
        <f t="shared" si="0"/>
        <v>24327616</v>
      </c>
      <c r="F18" s="65">
        <v>507629080</v>
      </c>
      <c r="G18" s="66">
        <v>533500400</v>
      </c>
      <c r="H18" s="67">
        <f t="shared" si="1"/>
        <v>25871320</v>
      </c>
      <c r="I18" s="67">
        <v>560785508</v>
      </c>
      <c r="J18" s="42">
        <f t="shared" si="2"/>
        <v>5.028545798575814</v>
      </c>
      <c r="K18" s="35">
        <f t="shared" si="3"/>
        <v>5.0965007757238805</v>
      </c>
      <c r="L18" s="88">
        <v>24327616</v>
      </c>
      <c r="M18" s="86">
        <v>25871320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46475905</v>
      </c>
      <c r="D19" s="72">
        <v>6996763</v>
      </c>
      <c r="E19" s="73">
        <f t="shared" si="0"/>
        <v>-39479142</v>
      </c>
      <c r="F19" s="74">
        <v>52178547</v>
      </c>
      <c r="G19" s="75">
        <v>4302917</v>
      </c>
      <c r="H19" s="76">
        <f t="shared" si="1"/>
        <v>-47875630</v>
      </c>
      <c r="I19" s="76">
        <v>-24623387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-12045324</v>
      </c>
      <c r="M22" s="84">
        <v>-25997521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1650000</v>
      </c>
      <c r="E23" s="64">
        <f t="shared" si="0"/>
        <v>1650000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-12045324</v>
      </c>
      <c r="M23" s="84">
        <v>-25997521</v>
      </c>
      <c r="N23" s="31">
        <f t="shared" si="4"/>
        <v>-13.698261665688694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208177524</v>
      </c>
      <c r="D24" s="63">
        <v>194482200</v>
      </c>
      <c r="E24" s="64">
        <f t="shared" si="0"/>
        <v>-13695324</v>
      </c>
      <c r="F24" s="62">
        <v>229408571</v>
      </c>
      <c r="G24" s="63">
        <v>203411050</v>
      </c>
      <c r="H24" s="64">
        <f t="shared" si="1"/>
        <v>-25997521</v>
      </c>
      <c r="I24" s="64">
        <v>213373700</v>
      </c>
      <c r="J24" s="29">
        <f t="shared" si="2"/>
        <v>-6.578675611493967</v>
      </c>
      <c r="K24" s="30">
        <f t="shared" si="3"/>
        <v>-11.332410505272708</v>
      </c>
      <c r="L24" s="83">
        <v>-12045324</v>
      </c>
      <c r="M24" s="84">
        <v>-25997521</v>
      </c>
      <c r="N24" s="31">
        <f t="shared" si="4"/>
        <v>113.6982616656887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-12045324</v>
      </c>
      <c r="M25" s="84">
        <v>-25997521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208177524</v>
      </c>
      <c r="D26" s="66">
        <v>196132200</v>
      </c>
      <c r="E26" s="67">
        <f t="shared" si="0"/>
        <v>-12045324</v>
      </c>
      <c r="F26" s="65">
        <v>229408571</v>
      </c>
      <c r="G26" s="66">
        <v>203411050</v>
      </c>
      <c r="H26" s="67">
        <f t="shared" si="1"/>
        <v>-25997521</v>
      </c>
      <c r="I26" s="67">
        <v>213373700</v>
      </c>
      <c r="J26" s="42">
        <f t="shared" si="2"/>
        <v>-5.786082843410127</v>
      </c>
      <c r="K26" s="35">
        <f t="shared" si="3"/>
        <v>-11.332410505272708</v>
      </c>
      <c r="L26" s="88">
        <v>-12045324</v>
      </c>
      <c r="M26" s="86">
        <v>-25997521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106177524</v>
      </c>
      <c r="D28" s="63">
        <v>79611548</v>
      </c>
      <c r="E28" s="64">
        <f t="shared" si="0"/>
        <v>-26565976</v>
      </c>
      <c r="F28" s="62">
        <v>111408571</v>
      </c>
      <c r="G28" s="63">
        <v>95095050</v>
      </c>
      <c r="H28" s="64">
        <f t="shared" si="1"/>
        <v>-16313521</v>
      </c>
      <c r="I28" s="64">
        <v>84000000</v>
      </c>
      <c r="J28" s="29">
        <f t="shared" si="2"/>
        <v>-25.020338579377682</v>
      </c>
      <c r="K28" s="30">
        <f t="shared" si="3"/>
        <v>-14.642967640254536</v>
      </c>
      <c r="L28" s="83">
        <v>-27045324</v>
      </c>
      <c r="M28" s="84">
        <v>-43997521</v>
      </c>
      <c r="N28" s="31">
        <f t="shared" si="4"/>
        <v>98.22761228521426</v>
      </c>
      <c r="O28" s="30">
        <f t="shared" si="5"/>
        <v>37.07827311452389</v>
      </c>
      <c r="P28" s="5"/>
      <c r="Q28" s="32"/>
    </row>
    <row r="29" spans="1:17" ht="12.75">
      <c r="A29" s="6" t="s">
        <v>16</v>
      </c>
      <c r="B29" s="28" t="s">
        <v>36</v>
      </c>
      <c r="C29" s="62">
        <v>15000000</v>
      </c>
      <c r="D29" s="63">
        <v>15940200</v>
      </c>
      <c r="E29" s="64">
        <f t="shared" si="0"/>
        <v>940200</v>
      </c>
      <c r="F29" s="62">
        <v>15000000</v>
      </c>
      <c r="G29" s="63">
        <v>15000000</v>
      </c>
      <c r="H29" s="64">
        <f t="shared" si="1"/>
        <v>0</v>
      </c>
      <c r="I29" s="64">
        <v>12858700</v>
      </c>
      <c r="J29" s="29">
        <f t="shared" si="2"/>
        <v>6.268</v>
      </c>
      <c r="K29" s="30">
        <f t="shared" si="3"/>
        <v>0</v>
      </c>
      <c r="L29" s="83">
        <v>-27045324</v>
      </c>
      <c r="M29" s="84">
        <v>-43997521</v>
      </c>
      <c r="N29" s="31">
        <f t="shared" si="4"/>
        <v>-3.4763865280371573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-27045324</v>
      </c>
      <c r="M30" s="84">
        <v>-43997521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21000000</v>
      </c>
      <c r="D31" s="63">
        <v>27238452</v>
      </c>
      <c r="E31" s="64">
        <f t="shared" si="0"/>
        <v>6238452</v>
      </c>
      <c r="F31" s="62">
        <v>21000000</v>
      </c>
      <c r="G31" s="63">
        <v>25000000</v>
      </c>
      <c r="H31" s="64">
        <f t="shared" si="1"/>
        <v>4000000</v>
      </c>
      <c r="I31" s="64">
        <v>30000000</v>
      </c>
      <c r="J31" s="29">
        <f t="shared" si="2"/>
        <v>29.706914285714287</v>
      </c>
      <c r="K31" s="30">
        <f t="shared" si="3"/>
        <v>19.047619047619047</v>
      </c>
      <c r="L31" s="83">
        <v>-27045324</v>
      </c>
      <c r="M31" s="84">
        <v>-43997521</v>
      </c>
      <c r="N31" s="31">
        <f t="shared" si="4"/>
        <v>-23.066656550315315</v>
      </c>
      <c r="O31" s="30">
        <f t="shared" si="5"/>
        <v>-9.091421309850617</v>
      </c>
      <c r="P31" s="5"/>
      <c r="Q31" s="32"/>
    </row>
    <row r="32" spans="1:17" ht="12.75">
      <c r="A32" s="6" t="s">
        <v>16</v>
      </c>
      <c r="B32" s="28" t="s">
        <v>39</v>
      </c>
      <c r="C32" s="62">
        <v>81000000</v>
      </c>
      <c r="D32" s="63">
        <v>73342000</v>
      </c>
      <c r="E32" s="64">
        <f t="shared" si="0"/>
        <v>-7658000</v>
      </c>
      <c r="F32" s="62">
        <v>100000000</v>
      </c>
      <c r="G32" s="63">
        <v>68316000</v>
      </c>
      <c r="H32" s="64">
        <f t="shared" si="1"/>
        <v>-31684000</v>
      </c>
      <c r="I32" s="64">
        <v>86515000</v>
      </c>
      <c r="J32" s="29">
        <f t="shared" si="2"/>
        <v>-9.454320987654322</v>
      </c>
      <c r="K32" s="30">
        <f t="shared" si="3"/>
        <v>-31.684</v>
      </c>
      <c r="L32" s="83">
        <v>-27045324</v>
      </c>
      <c r="M32" s="84">
        <v>-43997521</v>
      </c>
      <c r="N32" s="31">
        <f t="shared" si="4"/>
        <v>28.315430793138212</v>
      </c>
      <c r="O32" s="30">
        <f t="shared" si="5"/>
        <v>72.01314819532674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223177524</v>
      </c>
      <c r="D33" s="81">
        <v>196132200</v>
      </c>
      <c r="E33" s="82">
        <f t="shared" si="0"/>
        <v>-27045324</v>
      </c>
      <c r="F33" s="80">
        <v>247408571</v>
      </c>
      <c r="G33" s="81">
        <v>203411050</v>
      </c>
      <c r="H33" s="82">
        <f t="shared" si="1"/>
        <v>-43997521</v>
      </c>
      <c r="I33" s="82">
        <v>213373700</v>
      </c>
      <c r="J33" s="57">
        <f t="shared" si="2"/>
        <v>-12.118300945036024</v>
      </c>
      <c r="K33" s="58">
        <f t="shared" si="3"/>
        <v>-17.783345509076966</v>
      </c>
      <c r="L33" s="95">
        <v>-27045324</v>
      </c>
      <c r="M33" s="96">
        <v>-43997521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500831061</v>
      </c>
      <c r="D8" s="63">
        <v>490297413</v>
      </c>
      <c r="E8" s="64">
        <f>$D8-$C8</f>
        <v>-10533648</v>
      </c>
      <c r="F8" s="62">
        <v>522476466</v>
      </c>
      <c r="G8" s="63">
        <v>510887979</v>
      </c>
      <c r="H8" s="64">
        <f>$G8-$F8</f>
        <v>-11588487</v>
      </c>
      <c r="I8" s="64">
        <v>533366738</v>
      </c>
      <c r="J8" s="29">
        <f>IF(($C8=0),0,(($E8/$C8)*100))</f>
        <v>-2.1032337688815987</v>
      </c>
      <c r="K8" s="30">
        <f>IF(($F8=0),0,(($H8/$F8)*100))</f>
        <v>-2.2179921497172277</v>
      </c>
      <c r="L8" s="83">
        <v>3649653</v>
      </c>
      <c r="M8" s="84">
        <v>91990562</v>
      </c>
      <c r="N8" s="31">
        <f>IF(($L8=0),0,(($E8/$L8)*100))</f>
        <v>-288.6205346097286</v>
      </c>
      <c r="O8" s="30">
        <f>IF(($M8=0),0,(($H8/$M8)*100))</f>
        <v>-12.59747385824211</v>
      </c>
      <c r="P8" s="5"/>
      <c r="Q8" s="32"/>
    </row>
    <row r="9" spans="1:17" ht="12.75">
      <c r="A9" s="2" t="s">
        <v>16</v>
      </c>
      <c r="B9" s="28" t="s">
        <v>19</v>
      </c>
      <c r="C9" s="62">
        <v>2021705838</v>
      </c>
      <c r="D9" s="63">
        <v>1999468890</v>
      </c>
      <c r="E9" s="64">
        <f>$D9-$C9</f>
        <v>-22236948</v>
      </c>
      <c r="F9" s="62">
        <v>2120413043</v>
      </c>
      <c r="G9" s="63">
        <v>2186649486</v>
      </c>
      <c r="H9" s="64">
        <f>$G9-$F9</f>
        <v>66236443</v>
      </c>
      <c r="I9" s="64">
        <v>2393763675</v>
      </c>
      <c r="J9" s="29">
        <f>IF(($C9=0),0,(($E9/$C9)*100))</f>
        <v>-1.099910164081942</v>
      </c>
      <c r="K9" s="30">
        <f>IF(($F9=0),0,(($H9/$F9)*100))</f>
        <v>3.123751913272871</v>
      </c>
      <c r="L9" s="83">
        <v>3649653</v>
      </c>
      <c r="M9" s="84">
        <v>91990562</v>
      </c>
      <c r="N9" s="31">
        <f>IF(($L9=0),0,(($E9/$L9)*100))</f>
        <v>-609.2893762776899</v>
      </c>
      <c r="O9" s="30">
        <f>IF(($M9=0),0,(($H9/$M9)*100))</f>
        <v>72.00352031766042</v>
      </c>
      <c r="P9" s="5"/>
      <c r="Q9" s="32"/>
    </row>
    <row r="10" spans="1:17" ht="12.75">
      <c r="A10" s="2" t="s">
        <v>16</v>
      </c>
      <c r="B10" s="28" t="s">
        <v>20</v>
      </c>
      <c r="C10" s="62">
        <v>1005171417</v>
      </c>
      <c r="D10" s="63">
        <v>1041591666</v>
      </c>
      <c r="E10" s="64">
        <f aca="true" t="shared" si="0" ref="E10:E33">$D10-$C10</f>
        <v>36420249</v>
      </c>
      <c r="F10" s="62">
        <v>1060703504</v>
      </c>
      <c r="G10" s="63">
        <v>1098046110</v>
      </c>
      <c r="H10" s="64">
        <f aca="true" t="shared" si="1" ref="H10:H33">$G10-$F10</f>
        <v>37342606</v>
      </c>
      <c r="I10" s="64">
        <v>1120667029</v>
      </c>
      <c r="J10" s="29">
        <f aca="true" t="shared" si="2" ref="J10:J33">IF(($C10=0),0,(($E10/$C10)*100))</f>
        <v>3.623287370098388</v>
      </c>
      <c r="K10" s="30">
        <f aca="true" t="shared" si="3" ref="K10:K33">IF(($F10=0),0,(($H10/$F10)*100))</f>
        <v>3.520550828688504</v>
      </c>
      <c r="L10" s="83">
        <v>3649653</v>
      </c>
      <c r="M10" s="84">
        <v>91990562</v>
      </c>
      <c r="N10" s="31">
        <f aca="true" t="shared" si="4" ref="N10:N33">IF(($L10=0),0,(($E10/$L10)*100))</f>
        <v>997.9099108874186</v>
      </c>
      <c r="O10" s="30">
        <f aca="true" t="shared" si="5" ref="O10:O33">IF(($M10=0),0,(($H10/$M10)*100))</f>
        <v>40.593953540581694</v>
      </c>
      <c r="P10" s="5"/>
      <c r="Q10" s="32"/>
    </row>
    <row r="11" spans="1:17" ht="16.5">
      <c r="A11" s="6" t="s">
        <v>16</v>
      </c>
      <c r="B11" s="33" t="s">
        <v>21</v>
      </c>
      <c r="C11" s="65">
        <v>3527708316</v>
      </c>
      <c r="D11" s="66">
        <v>3531357969</v>
      </c>
      <c r="E11" s="67">
        <f t="shared" si="0"/>
        <v>3649653</v>
      </c>
      <c r="F11" s="65">
        <v>3703593013</v>
      </c>
      <c r="G11" s="66">
        <v>3795583575</v>
      </c>
      <c r="H11" s="67">
        <f t="shared" si="1"/>
        <v>91990562</v>
      </c>
      <c r="I11" s="67">
        <v>4047797442</v>
      </c>
      <c r="J11" s="34">
        <f t="shared" si="2"/>
        <v>0.10345676776753103</v>
      </c>
      <c r="K11" s="35">
        <f t="shared" si="3"/>
        <v>2.4838194066438586</v>
      </c>
      <c r="L11" s="85">
        <v>3649653</v>
      </c>
      <c r="M11" s="86">
        <v>91990562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686510846</v>
      </c>
      <c r="D13" s="63">
        <v>692304160</v>
      </c>
      <c r="E13" s="64">
        <f t="shared" si="0"/>
        <v>5793314</v>
      </c>
      <c r="F13" s="62">
        <v>726937595</v>
      </c>
      <c r="G13" s="63">
        <v>730342193</v>
      </c>
      <c r="H13" s="64">
        <f t="shared" si="1"/>
        <v>3404598</v>
      </c>
      <c r="I13" s="64">
        <v>770782749</v>
      </c>
      <c r="J13" s="29">
        <f t="shared" si="2"/>
        <v>0.8438780004358446</v>
      </c>
      <c r="K13" s="30">
        <f t="shared" si="3"/>
        <v>0.46834804299810634</v>
      </c>
      <c r="L13" s="83">
        <v>266427136</v>
      </c>
      <c r="M13" s="84">
        <v>413527105</v>
      </c>
      <c r="N13" s="31">
        <f t="shared" si="4"/>
        <v>2.1744459243070495</v>
      </c>
      <c r="O13" s="30">
        <f t="shared" si="5"/>
        <v>0.8233070961575782</v>
      </c>
      <c r="P13" s="5"/>
      <c r="Q13" s="32"/>
    </row>
    <row r="14" spans="1:17" ht="12.75">
      <c r="A14" s="2" t="s">
        <v>16</v>
      </c>
      <c r="B14" s="28" t="s">
        <v>24</v>
      </c>
      <c r="C14" s="62">
        <v>933338650</v>
      </c>
      <c r="D14" s="63">
        <v>746929890</v>
      </c>
      <c r="E14" s="64">
        <f t="shared" si="0"/>
        <v>-186408760</v>
      </c>
      <c r="F14" s="62">
        <v>925011320</v>
      </c>
      <c r="G14" s="63">
        <v>728335115</v>
      </c>
      <c r="H14" s="64">
        <f t="shared" si="1"/>
        <v>-196676205</v>
      </c>
      <c r="I14" s="64">
        <v>731782603</v>
      </c>
      <c r="J14" s="29">
        <f t="shared" si="2"/>
        <v>-19.972253372342397</v>
      </c>
      <c r="K14" s="30">
        <f t="shared" si="3"/>
        <v>-21.262032231129886</v>
      </c>
      <c r="L14" s="83">
        <v>266427136</v>
      </c>
      <c r="M14" s="84">
        <v>413527105</v>
      </c>
      <c r="N14" s="31">
        <f t="shared" si="4"/>
        <v>-69.96613137784884</v>
      </c>
      <c r="O14" s="30">
        <f t="shared" si="5"/>
        <v>-47.5606562718543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266427136</v>
      </c>
      <c r="M15" s="84">
        <v>413527105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600626280</v>
      </c>
      <c r="D16" s="63">
        <v>1032353000</v>
      </c>
      <c r="E16" s="64">
        <f t="shared" si="0"/>
        <v>431726720</v>
      </c>
      <c r="F16" s="62">
        <v>600626280</v>
      </c>
      <c r="G16" s="63">
        <v>1160120000</v>
      </c>
      <c r="H16" s="64">
        <f t="shared" si="1"/>
        <v>559493720</v>
      </c>
      <c r="I16" s="64">
        <v>1312923000</v>
      </c>
      <c r="J16" s="29">
        <f t="shared" si="2"/>
        <v>71.87942558890363</v>
      </c>
      <c r="K16" s="30">
        <f t="shared" si="3"/>
        <v>93.15172156636237</v>
      </c>
      <c r="L16" s="83">
        <v>266427136</v>
      </c>
      <c r="M16" s="84">
        <v>413527105</v>
      </c>
      <c r="N16" s="31">
        <f t="shared" si="4"/>
        <v>162.0430735704039</v>
      </c>
      <c r="O16" s="30">
        <f t="shared" si="5"/>
        <v>135.2979558619259</v>
      </c>
      <c r="P16" s="5"/>
      <c r="Q16" s="32"/>
    </row>
    <row r="17" spans="1:17" ht="12.75">
      <c r="A17" s="2" t="s">
        <v>16</v>
      </c>
      <c r="B17" s="28" t="s">
        <v>26</v>
      </c>
      <c r="C17" s="62">
        <v>1205652582</v>
      </c>
      <c r="D17" s="63">
        <v>1220968444</v>
      </c>
      <c r="E17" s="64">
        <f t="shared" si="0"/>
        <v>15315862</v>
      </c>
      <c r="F17" s="62">
        <v>1234027712</v>
      </c>
      <c r="G17" s="63">
        <v>1281332704</v>
      </c>
      <c r="H17" s="64">
        <f t="shared" si="1"/>
        <v>47304992</v>
      </c>
      <c r="I17" s="64">
        <v>1335341719</v>
      </c>
      <c r="J17" s="41">
        <f t="shared" si="2"/>
        <v>1.270337925589911</v>
      </c>
      <c r="K17" s="30">
        <f t="shared" si="3"/>
        <v>3.8333816607191395</v>
      </c>
      <c r="L17" s="87">
        <v>266427136</v>
      </c>
      <c r="M17" s="84">
        <v>413527105</v>
      </c>
      <c r="N17" s="31">
        <f t="shared" si="4"/>
        <v>5.74861188313791</v>
      </c>
      <c r="O17" s="30">
        <f t="shared" si="5"/>
        <v>11.439393313770811</v>
      </c>
      <c r="P17" s="5"/>
      <c r="Q17" s="32"/>
    </row>
    <row r="18" spans="1:17" ht="16.5">
      <c r="A18" s="2" t="s">
        <v>16</v>
      </c>
      <c r="B18" s="33" t="s">
        <v>27</v>
      </c>
      <c r="C18" s="65">
        <v>3426128358</v>
      </c>
      <c r="D18" s="66">
        <v>3692555494</v>
      </c>
      <c r="E18" s="67">
        <f t="shared" si="0"/>
        <v>266427136</v>
      </c>
      <c r="F18" s="65">
        <v>3486602907</v>
      </c>
      <c r="G18" s="66">
        <v>3900130012</v>
      </c>
      <c r="H18" s="67">
        <f t="shared" si="1"/>
        <v>413527105</v>
      </c>
      <c r="I18" s="67">
        <v>4150830071</v>
      </c>
      <c r="J18" s="42">
        <f t="shared" si="2"/>
        <v>7.7763325877121146</v>
      </c>
      <c r="K18" s="35">
        <f t="shared" si="3"/>
        <v>11.860458905996088</v>
      </c>
      <c r="L18" s="88">
        <v>266427136</v>
      </c>
      <c r="M18" s="86">
        <v>413527105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101579958</v>
      </c>
      <c r="D19" s="72">
        <v>-161197525</v>
      </c>
      <c r="E19" s="73">
        <f t="shared" si="0"/>
        <v>-262777483</v>
      </c>
      <c r="F19" s="74">
        <v>216990106</v>
      </c>
      <c r="G19" s="75">
        <v>-104546437</v>
      </c>
      <c r="H19" s="76">
        <f t="shared" si="1"/>
        <v>-321536543</v>
      </c>
      <c r="I19" s="76">
        <v>-103032629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7788948</v>
      </c>
      <c r="M22" s="84">
        <v>5249827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7788948</v>
      </c>
      <c r="M23" s="84">
        <v>5249827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159841500</v>
      </c>
      <c r="D24" s="63">
        <v>167630448</v>
      </c>
      <c r="E24" s="64">
        <f t="shared" si="0"/>
        <v>7788948</v>
      </c>
      <c r="F24" s="62">
        <v>170178600</v>
      </c>
      <c r="G24" s="63">
        <v>175428427</v>
      </c>
      <c r="H24" s="64">
        <f t="shared" si="1"/>
        <v>5249827</v>
      </c>
      <c r="I24" s="64">
        <v>194402700</v>
      </c>
      <c r="J24" s="29">
        <f t="shared" si="2"/>
        <v>4.872919736113587</v>
      </c>
      <c r="K24" s="30">
        <f t="shared" si="3"/>
        <v>3.0848925775626315</v>
      </c>
      <c r="L24" s="83">
        <v>7788948</v>
      </c>
      <c r="M24" s="84">
        <v>5249827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7788948</v>
      </c>
      <c r="M25" s="84">
        <v>5249827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159841500</v>
      </c>
      <c r="D26" s="66">
        <v>167630448</v>
      </c>
      <c r="E26" s="67">
        <f t="shared" si="0"/>
        <v>7788948</v>
      </c>
      <c r="F26" s="65">
        <v>170178600</v>
      </c>
      <c r="G26" s="66">
        <v>175428427</v>
      </c>
      <c r="H26" s="67">
        <f t="shared" si="1"/>
        <v>5249827</v>
      </c>
      <c r="I26" s="67">
        <v>194402700</v>
      </c>
      <c r="J26" s="42">
        <f t="shared" si="2"/>
        <v>4.872919736113587</v>
      </c>
      <c r="K26" s="35">
        <f t="shared" si="3"/>
        <v>3.0848925775626315</v>
      </c>
      <c r="L26" s="88">
        <v>7788948</v>
      </c>
      <c r="M26" s="86">
        <v>5249827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45221720</v>
      </c>
      <c r="D28" s="63">
        <v>33279870</v>
      </c>
      <c r="E28" s="64">
        <f t="shared" si="0"/>
        <v>-11941850</v>
      </c>
      <c r="F28" s="62">
        <v>42867029</v>
      </c>
      <c r="G28" s="63">
        <v>58161211</v>
      </c>
      <c r="H28" s="64">
        <f t="shared" si="1"/>
        <v>15294182</v>
      </c>
      <c r="I28" s="64">
        <v>25860754</v>
      </c>
      <c r="J28" s="29">
        <f t="shared" si="2"/>
        <v>-26.407332582661606</v>
      </c>
      <c r="K28" s="30">
        <f t="shared" si="3"/>
        <v>35.67819453967757</v>
      </c>
      <c r="L28" s="83">
        <v>7788948</v>
      </c>
      <c r="M28" s="84">
        <v>5249827</v>
      </c>
      <c r="N28" s="31">
        <f t="shared" si="4"/>
        <v>-153.31788066886566</v>
      </c>
      <c r="O28" s="30">
        <f t="shared" si="5"/>
        <v>291.3273523108476</v>
      </c>
      <c r="P28" s="5"/>
      <c r="Q28" s="32"/>
    </row>
    <row r="29" spans="1:17" ht="12.75">
      <c r="A29" s="6" t="s">
        <v>16</v>
      </c>
      <c r="B29" s="28" t="s">
        <v>36</v>
      </c>
      <c r="C29" s="62">
        <v>24480000</v>
      </c>
      <c r="D29" s="63">
        <v>38707000</v>
      </c>
      <c r="E29" s="64">
        <f t="shared" si="0"/>
        <v>14227000</v>
      </c>
      <c r="F29" s="62">
        <v>24800000</v>
      </c>
      <c r="G29" s="63">
        <v>22000000</v>
      </c>
      <c r="H29" s="64">
        <f t="shared" si="1"/>
        <v>-2800000</v>
      </c>
      <c r="I29" s="64">
        <v>25000000</v>
      </c>
      <c r="J29" s="29">
        <f t="shared" si="2"/>
        <v>58.11683006535948</v>
      </c>
      <c r="K29" s="30">
        <f t="shared" si="3"/>
        <v>-11.29032258064516</v>
      </c>
      <c r="L29" s="83">
        <v>7788948</v>
      </c>
      <c r="M29" s="84">
        <v>5249827</v>
      </c>
      <c r="N29" s="31">
        <f t="shared" si="4"/>
        <v>182.6562457471792</v>
      </c>
      <c r="O29" s="30">
        <f t="shared" si="5"/>
        <v>-53.335090851565205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7788948</v>
      </c>
      <c r="M30" s="84">
        <v>5249827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58636426</v>
      </c>
      <c r="D31" s="63">
        <v>55012148</v>
      </c>
      <c r="E31" s="64">
        <f t="shared" si="0"/>
        <v>-3624278</v>
      </c>
      <c r="F31" s="62">
        <v>52637601</v>
      </c>
      <c r="G31" s="63">
        <v>56975217</v>
      </c>
      <c r="H31" s="64">
        <f t="shared" si="1"/>
        <v>4337616</v>
      </c>
      <c r="I31" s="64">
        <v>83219000</v>
      </c>
      <c r="J31" s="29">
        <f t="shared" si="2"/>
        <v>-6.180932650977057</v>
      </c>
      <c r="K31" s="30">
        <f t="shared" si="3"/>
        <v>8.240527527080879</v>
      </c>
      <c r="L31" s="83">
        <v>7788948</v>
      </c>
      <c r="M31" s="84">
        <v>5249827</v>
      </c>
      <c r="N31" s="31">
        <f t="shared" si="4"/>
        <v>-46.53103345920399</v>
      </c>
      <c r="O31" s="30">
        <f t="shared" si="5"/>
        <v>82.62397979971531</v>
      </c>
      <c r="P31" s="5"/>
      <c r="Q31" s="32"/>
    </row>
    <row r="32" spans="1:17" ht="12.75">
      <c r="A32" s="6" t="s">
        <v>16</v>
      </c>
      <c r="B32" s="28" t="s">
        <v>39</v>
      </c>
      <c r="C32" s="62">
        <v>31503354</v>
      </c>
      <c r="D32" s="63">
        <v>40631430</v>
      </c>
      <c r="E32" s="64">
        <f t="shared" si="0"/>
        <v>9128076</v>
      </c>
      <c r="F32" s="62">
        <v>49873970</v>
      </c>
      <c r="G32" s="63">
        <v>38291999</v>
      </c>
      <c r="H32" s="64">
        <f t="shared" si="1"/>
        <v>-11581971</v>
      </c>
      <c r="I32" s="64">
        <v>60322946</v>
      </c>
      <c r="J32" s="29">
        <f t="shared" si="2"/>
        <v>28.974933907037325</v>
      </c>
      <c r="K32" s="30">
        <f t="shared" si="3"/>
        <v>-23.22247657445357</v>
      </c>
      <c r="L32" s="83">
        <v>7788948</v>
      </c>
      <c r="M32" s="84">
        <v>5249827</v>
      </c>
      <c r="N32" s="31">
        <f t="shared" si="4"/>
        <v>117.19266838089047</v>
      </c>
      <c r="O32" s="30">
        <f t="shared" si="5"/>
        <v>-220.6162412589977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159841500</v>
      </c>
      <c r="D33" s="81">
        <v>167630448</v>
      </c>
      <c r="E33" s="82">
        <f t="shared" si="0"/>
        <v>7788948</v>
      </c>
      <c r="F33" s="80">
        <v>170178600</v>
      </c>
      <c r="G33" s="81">
        <v>175428427</v>
      </c>
      <c r="H33" s="82">
        <f t="shared" si="1"/>
        <v>5249827</v>
      </c>
      <c r="I33" s="82">
        <v>194402700</v>
      </c>
      <c r="J33" s="57">
        <f t="shared" si="2"/>
        <v>4.872919736113587</v>
      </c>
      <c r="K33" s="58">
        <f t="shared" si="3"/>
        <v>3.0848925775626315</v>
      </c>
      <c r="L33" s="95">
        <v>7788948</v>
      </c>
      <c r="M33" s="96">
        <v>5249827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46421480</v>
      </c>
      <c r="D8" s="63">
        <v>60841000</v>
      </c>
      <c r="E8" s="64">
        <f>$D8-$C8</f>
        <v>14419520</v>
      </c>
      <c r="F8" s="62">
        <v>48556868</v>
      </c>
      <c r="G8" s="63">
        <v>63639686</v>
      </c>
      <c r="H8" s="64">
        <f>$G8-$F8</f>
        <v>15082818</v>
      </c>
      <c r="I8" s="64">
        <v>66567112</v>
      </c>
      <c r="J8" s="29">
        <f>IF(($C8=0),0,(($E8/$C8)*100))</f>
        <v>31.062172080683336</v>
      </c>
      <c r="K8" s="30">
        <f>IF(($F8=0),0,(($H8/$F8)*100))</f>
        <v>31.062172296615177</v>
      </c>
      <c r="L8" s="83">
        <v>-9028081</v>
      </c>
      <c r="M8" s="84">
        <v>-18245905</v>
      </c>
      <c r="N8" s="31">
        <f>IF(($L8=0),0,(($E8/$L8)*100))</f>
        <v>-159.71854926866519</v>
      </c>
      <c r="O8" s="30">
        <f>IF(($M8=0),0,(($H8/$M8)*100))</f>
        <v>-82.66412655332799</v>
      </c>
      <c r="P8" s="5"/>
      <c r="Q8" s="32"/>
    </row>
    <row r="9" spans="1:17" ht="12.75">
      <c r="A9" s="2" t="s">
        <v>16</v>
      </c>
      <c r="B9" s="28" t="s">
        <v>19</v>
      </c>
      <c r="C9" s="62">
        <v>197753003</v>
      </c>
      <c r="D9" s="63">
        <v>202831000</v>
      </c>
      <c r="E9" s="64">
        <f>$D9-$C9</f>
        <v>5077997</v>
      </c>
      <c r="F9" s="62">
        <v>206849642</v>
      </c>
      <c r="G9" s="63">
        <v>208421776</v>
      </c>
      <c r="H9" s="64">
        <f>$G9-$F9</f>
        <v>1572134</v>
      </c>
      <c r="I9" s="64">
        <v>218009178</v>
      </c>
      <c r="J9" s="29">
        <f>IF(($C9=0),0,(($E9/$C9)*100))</f>
        <v>2.5678482364184374</v>
      </c>
      <c r="K9" s="30">
        <f>IF(($F9=0),0,(($H9/$F9)*100))</f>
        <v>0.7600370901294574</v>
      </c>
      <c r="L9" s="83">
        <v>-9028081</v>
      </c>
      <c r="M9" s="84">
        <v>-18245905</v>
      </c>
      <c r="N9" s="31">
        <f>IF(($L9=0),0,(($E9/$L9)*100))</f>
        <v>-56.24669295722978</v>
      </c>
      <c r="O9" s="30">
        <f>IF(($M9=0),0,(($H9/$M9)*100))</f>
        <v>-8.616366247659405</v>
      </c>
      <c r="P9" s="5"/>
      <c r="Q9" s="32"/>
    </row>
    <row r="10" spans="1:17" ht="12.75">
      <c r="A10" s="2" t="s">
        <v>16</v>
      </c>
      <c r="B10" s="28" t="s">
        <v>20</v>
      </c>
      <c r="C10" s="62">
        <v>291269758</v>
      </c>
      <c r="D10" s="63">
        <v>262744160</v>
      </c>
      <c r="E10" s="64">
        <f aca="true" t="shared" si="0" ref="E10:E33">$D10-$C10</f>
        <v>-28525598</v>
      </c>
      <c r="F10" s="62">
        <v>300695900</v>
      </c>
      <c r="G10" s="63">
        <v>265795043</v>
      </c>
      <c r="H10" s="64">
        <f aca="true" t="shared" si="1" ref="H10:H33">$G10-$F10</f>
        <v>-34900857</v>
      </c>
      <c r="I10" s="64">
        <v>278021615</v>
      </c>
      <c r="J10" s="29">
        <f aca="true" t="shared" si="2" ref="J10:J33">IF(($C10=0),0,(($E10/$C10)*100))</f>
        <v>-9.793532358412575</v>
      </c>
      <c r="K10" s="30">
        <f aca="true" t="shared" si="3" ref="K10:K33">IF(($F10=0),0,(($H10/$F10)*100))</f>
        <v>-11.606695335719577</v>
      </c>
      <c r="L10" s="83">
        <v>-9028081</v>
      </c>
      <c r="M10" s="84">
        <v>-18245905</v>
      </c>
      <c r="N10" s="31">
        <f aca="true" t="shared" si="4" ref="N10:N33">IF(($L10=0),0,(($E10/$L10)*100))</f>
        <v>315.96524222589494</v>
      </c>
      <c r="O10" s="30">
        <f aca="true" t="shared" si="5" ref="O10:O33">IF(($M10=0),0,(($H10/$M10)*100))</f>
        <v>191.2804928009874</v>
      </c>
      <c r="P10" s="5"/>
      <c r="Q10" s="32"/>
    </row>
    <row r="11" spans="1:17" ht="16.5">
      <c r="A11" s="6" t="s">
        <v>16</v>
      </c>
      <c r="B11" s="33" t="s">
        <v>21</v>
      </c>
      <c r="C11" s="65">
        <v>535444241</v>
      </c>
      <c r="D11" s="66">
        <v>526416160</v>
      </c>
      <c r="E11" s="67">
        <f t="shared" si="0"/>
        <v>-9028081</v>
      </c>
      <c r="F11" s="65">
        <v>556102410</v>
      </c>
      <c r="G11" s="66">
        <v>537856505</v>
      </c>
      <c r="H11" s="67">
        <f t="shared" si="1"/>
        <v>-18245905</v>
      </c>
      <c r="I11" s="67">
        <v>562597905</v>
      </c>
      <c r="J11" s="34">
        <f t="shared" si="2"/>
        <v>-1.6860917176248051</v>
      </c>
      <c r="K11" s="35">
        <f t="shared" si="3"/>
        <v>-3.2810332542885403</v>
      </c>
      <c r="L11" s="85">
        <v>-9028081</v>
      </c>
      <c r="M11" s="86">
        <v>-18245905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112064908</v>
      </c>
      <c r="D13" s="63">
        <v>103764786</v>
      </c>
      <c r="E13" s="64">
        <f t="shared" si="0"/>
        <v>-8300122</v>
      </c>
      <c r="F13" s="62">
        <v>117219889</v>
      </c>
      <c r="G13" s="63">
        <v>115454136</v>
      </c>
      <c r="H13" s="64">
        <f t="shared" si="1"/>
        <v>-1765753</v>
      </c>
      <c r="I13" s="64">
        <v>120765009</v>
      </c>
      <c r="J13" s="29">
        <f t="shared" si="2"/>
        <v>-7.406530865130412</v>
      </c>
      <c r="K13" s="30">
        <f t="shared" si="3"/>
        <v>-1.506359556440119</v>
      </c>
      <c r="L13" s="83">
        <v>410651740</v>
      </c>
      <c r="M13" s="84">
        <v>450371273</v>
      </c>
      <c r="N13" s="31">
        <f t="shared" si="4"/>
        <v>-2.0212070695231925</v>
      </c>
      <c r="O13" s="30">
        <f t="shared" si="5"/>
        <v>-0.3920660809997977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132876000</v>
      </c>
      <c r="E14" s="64">
        <f t="shared" si="0"/>
        <v>132876000</v>
      </c>
      <c r="F14" s="62">
        <v>0</v>
      </c>
      <c r="G14" s="63">
        <v>138988296</v>
      </c>
      <c r="H14" s="64">
        <f t="shared" si="1"/>
        <v>138988296</v>
      </c>
      <c r="I14" s="64">
        <v>145381758</v>
      </c>
      <c r="J14" s="29">
        <f t="shared" si="2"/>
        <v>0</v>
      </c>
      <c r="K14" s="30">
        <f t="shared" si="3"/>
        <v>0</v>
      </c>
      <c r="L14" s="83">
        <v>410651740</v>
      </c>
      <c r="M14" s="84">
        <v>450371273</v>
      </c>
      <c r="N14" s="31">
        <f t="shared" si="4"/>
        <v>32.35734493661223</v>
      </c>
      <c r="O14" s="30">
        <f t="shared" si="5"/>
        <v>30.86082624102004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410651740</v>
      </c>
      <c r="M15" s="84">
        <v>450371273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57764000</v>
      </c>
      <c r="E16" s="64">
        <f t="shared" si="0"/>
        <v>57764000</v>
      </c>
      <c r="F16" s="62">
        <v>0</v>
      </c>
      <c r="G16" s="63">
        <v>60421144</v>
      </c>
      <c r="H16" s="64">
        <f t="shared" si="1"/>
        <v>60421144</v>
      </c>
      <c r="I16" s="64">
        <v>63200517</v>
      </c>
      <c r="J16" s="29">
        <f t="shared" si="2"/>
        <v>0</v>
      </c>
      <c r="K16" s="30">
        <f t="shared" si="3"/>
        <v>0</v>
      </c>
      <c r="L16" s="83">
        <v>410651740</v>
      </c>
      <c r="M16" s="84">
        <v>450371273</v>
      </c>
      <c r="N16" s="31">
        <f t="shared" si="4"/>
        <v>14.066420368753338</v>
      </c>
      <c r="O16" s="30">
        <f t="shared" si="5"/>
        <v>13.4158521251865</v>
      </c>
      <c r="P16" s="5"/>
      <c r="Q16" s="32"/>
    </row>
    <row r="17" spans="1:17" ht="12.75">
      <c r="A17" s="2" t="s">
        <v>16</v>
      </c>
      <c r="B17" s="28" t="s">
        <v>26</v>
      </c>
      <c r="C17" s="62">
        <v>63755758</v>
      </c>
      <c r="D17" s="63">
        <v>292067620</v>
      </c>
      <c r="E17" s="64">
        <f t="shared" si="0"/>
        <v>228311862</v>
      </c>
      <c r="F17" s="62">
        <v>66688525</v>
      </c>
      <c r="G17" s="63">
        <v>319416111</v>
      </c>
      <c r="H17" s="64">
        <f t="shared" si="1"/>
        <v>252727586</v>
      </c>
      <c r="I17" s="64">
        <v>233700578</v>
      </c>
      <c r="J17" s="41">
        <f t="shared" si="2"/>
        <v>358.1039096107994</v>
      </c>
      <c r="K17" s="30">
        <f t="shared" si="3"/>
        <v>378.9671251538402</v>
      </c>
      <c r="L17" s="87">
        <v>410651740</v>
      </c>
      <c r="M17" s="84">
        <v>450371273</v>
      </c>
      <c r="N17" s="31">
        <f t="shared" si="4"/>
        <v>55.59744176415763</v>
      </c>
      <c r="O17" s="30">
        <f t="shared" si="5"/>
        <v>56.11538771479325</v>
      </c>
      <c r="P17" s="5"/>
      <c r="Q17" s="32"/>
    </row>
    <row r="18" spans="1:17" ht="16.5">
      <c r="A18" s="2" t="s">
        <v>16</v>
      </c>
      <c r="B18" s="33" t="s">
        <v>27</v>
      </c>
      <c r="C18" s="65">
        <v>175820666</v>
      </c>
      <c r="D18" s="66">
        <v>586472406</v>
      </c>
      <c r="E18" s="67">
        <f t="shared" si="0"/>
        <v>410651740</v>
      </c>
      <c r="F18" s="65">
        <v>183908414</v>
      </c>
      <c r="G18" s="66">
        <v>634279687</v>
      </c>
      <c r="H18" s="67">
        <f t="shared" si="1"/>
        <v>450371273</v>
      </c>
      <c r="I18" s="67">
        <v>563047862</v>
      </c>
      <c r="J18" s="42">
        <f t="shared" si="2"/>
        <v>233.56283953559816</v>
      </c>
      <c r="K18" s="35">
        <f t="shared" si="3"/>
        <v>244.88888964047072</v>
      </c>
      <c r="L18" s="88">
        <v>410651740</v>
      </c>
      <c r="M18" s="86">
        <v>450371273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359623575</v>
      </c>
      <c r="D19" s="72">
        <v>-60056246</v>
      </c>
      <c r="E19" s="73">
        <f t="shared" si="0"/>
        <v>-419679821</v>
      </c>
      <c r="F19" s="74">
        <v>372193996</v>
      </c>
      <c r="G19" s="75">
        <v>-96423182</v>
      </c>
      <c r="H19" s="76">
        <f t="shared" si="1"/>
        <v>-468617178</v>
      </c>
      <c r="I19" s="76">
        <v>-449957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40243000</v>
      </c>
      <c r="M22" s="84">
        <v>44490000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20000000</v>
      </c>
      <c r="D23" s="63">
        <v>14850000</v>
      </c>
      <c r="E23" s="64">
        <f t="shared" si="0"/>
        <v>-5150000</v>
      </c>
      <c r="F23" s="62">
        <v>5506000</v>
      </c>
      <c r="G23" s="63">
        <v>13859000</v>
      </c>
      <c r="H23" s="64">
        <f t="shared" si="1"/>
        <v>8353000</v>
      </c>
      <c r="I23" s="64">
        <v>14497000</v>
      </c>
      <c r="J23" s="29">
        <f t="shared" si="2"/>
        <v>-25.75</v>
      </c>
      <c r="K23" s="30">
        <f t="shared" si="3"/>
        <v>151.70722847802398</v>
      </c>
      <c r="L23" s="83">
        <v>40243000</v>
      </c>
      <c r="M23" s="84">
        <v>44490000</v>
      </c>
      <c r="N23" s="31">
        <f t="shared" si="4"/>
        <v>-12.797256665755535</v>
      </c>
      <c r="O23" s="30">
        <f t="shared" si="5"/>
        <v>18.77500561924028</v>
      </c>
      <c r="P23" s="5"/>
      <c r="Q23" s="32"/>
    </row>
    <row r="24" spans="1:17" ht="12.75">
      <c r="A24" s="6" t="s">
        <v>16</v>
      </c>
      <c r="B24" s="28" t="s">
        <v>32</v>
      </c>
      <c r="C24" s="62">
        <v>10539000</v>
      </c>
      <c r="D24" s="63">
        <v>55932000</v>
      </c>
      <c r="E24" s="64">
        <f t="shared" si="0"/>
        <v>45393000</v>
      </c>
      <c r="F24" s="62">
        <v>25000000</v>
      </c>
      <c r="G24" s="63">
        <v>61137000</v>
      </c>
      <c r="H24" s="64">
        <f t="shared" si="1"/>
        <v>36137000</v>
      </c>
      <c r="I24" s="64">
        <v>63949000</v>
      </c>
      <c r="J24" s="29">
        <f t="shared" si="2"/>
        <v>430.7144890407059</v>
      </c>
      <c r="K24" s="30">
        <f t="shared" si="3"/>
        <v>144.548</v>
      </c>
      <c r="L24" s="83">
        <v>40243000</v>
      </c>
      <c r="M24" s="84">
        <v>44490000</v>
      </c>
      <c r="N24" s="31">
        <f t="shared" si="4"/>
        <v>112.79725666575553</v>
      </c>
      <c r="O24" s="30">
        <f t="shared" si="5"/>
        <v>81.22499438075972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40243000</v>
      </c>
      <c r="M25" s="84">
        <v>44490000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30539000</v>
      </c>
      <c r="D26" s="66">
        <v>70782000</v>
      </c>
      <c r="E26" s="67">
        <f t="shared" si="0"/>
        <v>40243000</v>
      </c>
      <c r="F26" s="65">
        <v>30506000</v>
      </c>
      <c r="G26" s="66">
        <v>74996000</v>
      </c>
      <c r="H26" s="67">
        <f t="shared" si="1"/>
        <v>44490000</v>
      </c>
      <c r="I26" s="67">
        <v>78446000</v>
      </c>
      <c r="J26" s="42">
        <f t="shared" si="2"/>
        <v>131.77576214021417</v>
      </c>
      <c r="K26" s="35">
        <f t="shared" si="3"/>
        <v>145.84016259096572</v>
      </c>
      <c r="L26" s="88">
        <v>40243000</v>
      </c>
      <c r="M26" s="86">
        <v>44490000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9165000</v>
      </c>
      <c r="D28" s="63">
        <v>40434859</v>
      </c>
      <c r="E28" s="64">
        <f t="shared" si="0"/>
        <v>31269859</v>
      </c>
      <c r="F28" s="62">
        <v>25000000</v>
      </c>
      <c r="G28" s="63">
        <v>43932000</v>
      </c>
      <c r="H28" s="64">
        <f t="shared" si="1"/>
        <v>18932000</v>
      </c>
      <c r="I28" s="64">
        <v>45953000</v>
      </c>
      <c r="J28" s="29">
        <f t="shared" si="2"/>
        <v>341.1877686852155</v>
      </c>
      <c r="K28" s="30">
        <f t="shared" si="3"/>
        <v>75.728</v>
      </c>
      <c r="L28" s="83">
        <v>40243000</v>
      </c>
      <c r="M28" s="84">
        <v>44490000</v>
      </c>
      <c r="N28" s="31">
        <f t="shared" si="4"/>
        <v>77.70260417960888</v>
      </c>
      <c r="O28" s="30">
        <f t="shared" si="5"/>
        <v>42.55338278264779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40243000</v>
      </c>
      <c r="M29" s="84">
        <v>44490000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40243000</v>
      </c>
      <c r="M30" s="84">
        <v>44490000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180000</v>
      </c>
      <c r="D31" s="63">
        <v>7500000</v>
      </c>
      <c r="E31" s="64">
        <f t="shared" si="0"/>
        <v>7320000</v>
      </c>
      <c r="F31" s="62">
        <v>0</v>
      </c>
      <c r="G31" s="63">
        <v>7304000</v>
      </c>
      <c r="H31" s="64">
        <f t="shared" si="1"/>
        <v>7304000</v>
      </c>
      <c r="I31" s="64">
        <v>7640000</v>
      </c>
      <c r="J31" s="29">
        <f t="shared" si="2"/>
        <v>4066.6666666666665</v>
      </c>
      <c r="K31" s="30">
        <f t="shared" si="3"/>
        <v>0</v>
      </c>
      <c r="L31" s="83">
        <v>40243000</v>
      </c>
      <c r="M31" s="84">
        <v>44490000</v>
      </c>
      <c r="N31" s="31">
        <f t="shared" si="4"/>
        <v>18.18949879482146</v>
      </c>
      <c r="O31" s="30">
        <f t="shared" si="5"/>
        <v>16.41717239829175</v>
      </c>
      <c r="P31" s="5"/>
      <c r="Q31" s="32"/>
    </row>
    <row r="32" spans="1:17" ht="12.75">
      <c r="A32" s="6" t="s">
        <v>16</v>
      </c>
      <c r="B32" s="28" t="s">
        <v>39</v>
      </c>
      <c r="C32" s="62">
        <v>21194000</v>
      </c>
      <c r="D32" s="63">
        <v>22847141</v>
      </c>
      <c r="E32" s="64">
        <f t="shared" si="0"/>
        <v>1653141</v>
      </c>
      <c r="F32" s="62">
        <v>5506000</v>
      </c>
      <c r="G32" s="63">
        <v>23760000</v>
      </c>
      <c r="H32" s="64">
        <f t="shared" si="1"/>
        <v>18254000</v>
      </c>
      <c r="I32" s="64">
        <v>24853000</v>
      </c>
      <c r="J32" s="29">
        <f t="shared" si="2"/>
        <v>7.800042464848541</v>
      </c>
      <c r="K32" s="30">
        <f t="shared" si="3"/>
        <v>331.5292408281874</v>
      </c>
      <c r="L32" s="83">
        <v>40243000</v>
      </c>
      <c r="M32" s="84">
        <v>44490000</v>
      </c>
      <c r="N32" s="31">
        <f t="shared" si="4"/>
        <v>4.107897025569664</v>
      </c>
      <c r="O32" s="30">
        <f t="shared" si="5"/>
        <v>41.029444819060465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30539000</v>
      </c>
      <c r="D33" s="81">
        <v>70782000</v>
      </c>
      <c r="E33" s="82">
        <f t="shared" si="0"/>
        <v>40243000</v>
      </c>
      <c r="F33" s="80">
        <v>30506000</v>
      </c>
      <c r="G33" s="81">
        <v>74996000</v>
      </c>
      <c r="H33" s="82">
        <f t="shared" si="1"/>
        <v>44490000</v>
      </c>
      <c r="I33" s="82">
        <v>78446000</v>
      </c>
      <c r="J33" s="57">
        <f t="shared" si="2"/>
        <v>131.77576214021417</v>
      </c>
      <c r="K33" s="58">
        <f t="shared" si="3"/>
        <v>145.84016259096572</v>
      </c>
      <c r="L33" s="95">
        <v>40243000</v>
      </c>
      <c r="M33" s="96">
        <v>44490000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199518346</v>
      </c>
      <c r="D8" s="63">
        <v>213902154</v>
      </c>
      <c r="E8" s="64">
        <f>$D8-$C8</f>
        <v>14383808</v>
      </c>
      <c r="F8" s="62">
        <v>209155146</v>
      </c>
      <c r="G8" s="63">
        <v>226315354</v>
      </c>
      <c r="H8" s="64">
        <f>$G8-$F8</f>
        <v>17160208</v>
      </c>
      <c r="I8" s="64">
        <v>236919554</v>
      </c>
      <c r="J8" s="29">
        <f>IF(($C8=0),0,(($E8/$C8)*100))</f>
        <v>7.209265858689506</v>
      </c>
      <c r="K8" s="30">
        <f>IF(($F8=0),0,(($H8/$F8)*100))</f>
        <v>8.204535402633603</v>
      </c>
      <c r="L8" s="83">
        <v>80997999</v>
      </c>
      <c r="M8" s="84">
        <v>123810133</v>
      </c>
      <c r="N8" s="31">
        <f>IF(($L8=0),0,(($E8/$L8)*100))</f>
        <v>17.758226348283</v>
      </c>
      <c r="O8" s="30">
        <f>IF(($M8=0),0,(($H8/$M8)*100))</f>
        <v>13.860099802978162</v>
      </c>
      <c r="P8" s="5"/>
      <c r="Q8" s="32"/>
    </row>
    <row r="9" spans="1:17" ht="12.75">
      <c r="A9" s="2" t="s">
        <v>16</v>
      </c>
      <c r="B9" s="28" t="s">
        <v>19</v>
      </c>
      <c r="C9" s="62">
        <v>1093601567</v>
      </c>
      <c r="D9" s="63">
        <v>1196920506</v>
      </c>
      <c r="E9" s="64">
        <f>$D9-$C9</f>
        <v>103318939</v>
      </c>
      <c r="F9" s="62">
        <v>1146986662</v>
      </c>
      <c r="G9" s="63">
        <v>1295800376</v>
      </c>
      <c r="H9" s="64">
        <f>$G9-$F9</f>
        <v>148813714</v>
      </c>
      <c r="I9" s="64">
        <v>1439675054</v>
      </c>
      <c r="J9" s="29">
        <f>IF(($C9=0),0,(($E9/$C9)*100))</f>
        <v>9.447585127682977</v>
      </c>
      <c r="K9" s="30">
        <f>IF(($F9=0),0,(($H9/$F9)*100))</f>
        <v>12.974319486899141</v>
      </c>
      <c r="L9" s="83">
        <v>80997999</v>
      </c>
      <c r="M9" s="84">
        <v>123810133</v>
      </c>
      <c r="N9" s="31">
        <f>IF(($L9=0),0,(($E9/$L9)*100))</f>
        <v>127.55739681914858</v>
      </c>
      <c r="O9" s="30">
        <f>IF(($M9=0),0,(($H9/$M9)*100))</f>
        <v>120.19510067079888</v>
      </c>
      <c r="P9" s="5"/>
      <c r="Q9" s="32"/>
    </row>
    <row r="10" spans="1:17" ht="12.75">
      <c r="A10" s="2" t="s">
        <v>16</v>
      </c>
      <c r="B10" s="28" t="s">
        <v>20</v>
      </c>
      <c r="C10" s="62">
        <v>513729118</v>
      </c>
      <c r="D10" s="63">
        <v>477024370</v>
      </c>
      <c r="E10" s="64">
        <f aca="true" t="shared" si="0" ref="E10:E33">$D10-$C10</f>
        <v>-36704748</v>
      </c>
      <c r="F10" s="62">
        <v>551870323</v>
      </c>
      <c r="G10" s="63">
        <v>509706534</v>
      </c>
      <c r="H10" s="64">
        <f aca="true" t="shared" si="1" ref="H10:H33">$G10-$F10</f>
        <v>-42163789</v>
      </c>
      <c r="I10" s="64">
        <v>524818967</v>
      </c>
      <c r="J10" s="29">
        <f aca="true" t="shared" si="2" ref="J10:J33">IF(($C10=0),0,(($E10/$C10)*100))</f>
        <v>-7.144766904180035</v>
      </c>
      <c r="K10" s="30">
        <f aca="true" t="shared" si="3" ref="K10:K33">IF(($F10=0),0,(($H10/$F10)*100))</f>
        <v>-7.640162415473825</v>
      </c>
      <c r="L10" s="83">
        <v>80997999</v>
      </c>
      <c r="M10" s="84">
        <v>123810133</v>
      </c>
      <c r="N10" s="31">
        <f aca="true" t="shared" si="4" ref="N10:N33">IF(($L10=0),0,(($E10/$L10)*100))</f>
        <v>-45.31562316743158</v>
      </c>
      <c r="O10" s="30">
        <f aca="true" t="shared" si="5" ref="O10:O33">IF(($M10=0),0,(($H10/$M10)*100))</f>
        <v>-34.055200473777056</v>
      </c>
      <c r="P10" s="5"/>
      <c r="Q10" s="32"/>
    </row>
    <row r="11" spans="1:17" ht="16.5">
      <c r="A11" s="6" t="s">
        <v>16</v>
      </c>
      <c r="B11" s="33" t="s">
        <v>21</v>
      </c>
      <c r="C11" s="65">
        <v>1806849031</v>
      </c>
      <c r="D11" s="66">
        <v>1887847030</v>
      </c>
      <c r="E11" s="67">
        <f t="shared" si="0"/>
        <v>80997999</v>
      </c>
      <c r="F11" s="65">
        <v>1908012131</v>
      </c>
      <c r="G11" s="66">
        <v>2031822264</v>
      </c>
      <c r="H11" s="67">
        <f t="shared" si="1"/>
        <v>123810133</v>
      </c>
      <c r="I11" s="67">
        <v>2201413575</v>
      </c>
      <c r="J11" s="34">
        <f t="shared" si="2"/>
        <v>4.482831581959655</v>
      </c>
      <c r="K11" s="35">
        <f t="shared" si="3"/>
        <v>6.488959424755356</v>
      </c>
      <c r="L11" s="85">
        <v>80997999</v>
      </c>
      <c r="M11" s="86">
        <v>123810133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576865626</v>
      </c>
      <c r="D13" s="63">
        <v>592135833</v>
      </c>
      <c r="E13" s="64">
        <f t="shared" si="0"/>
        <v>15270207</v>
      </c>
      <c r="F13" s="62">
        <v>607193568</v>
      </c>
      <c r="G13" s="63">
        <v>623133027</v>
      </c>
      <c r="H13" s="64">
        <f t="shared" si="1"/>
        <v>15939459</v>
      </c>
      <c r="I13" s="64">
        <v>648313877</v>
      </c>
      <c r="J13" s="29">
        <f t="shared" si="2"/>
        <v>2.6470994824018166</v>
      </c>
      <c r="K13" s="30">
        <f t="shared" si="3"/>
        <v>2.6251034003047935</v>
      </c>
      <c r="L13" s="83">
        <v>-7613936</v>
      </c>
      <c r="M13" s="84">
        <v>-5526317</v>
      </c>
      <c r="N13" s="31">
        <f t="shared" si="4"/>
        <v>-200.55601990875678</v>
      </c>
      <c r="O13" s="30">
        <f t="shared" si="5"/>
        <v>-288.4282425347659</v>
      </c>
      <c r="P13" s="5"/>
      <c r="Q13" s="32"/>
    </row>
    <row r="14" spans="1:17" ht="12.75">
      <c r="A14" s="2" t="s">
        <v>16</v>
      </c>
      <c r="B14" s="28" t="s">
        <v>24</v>
      </c>
      <c r="C14" s="62">
        <v>320410358</v>
      </c>
      <c r="D14" s="63">
        <v>224000000</v>
      </c>
      <c r="E14" s="64">
        <f t="shared" si="0"/>
        <v>-96410358</v>
      </c>
      <c r="F14" s="62">
        <v>336430876</v>
      </c>
      <c r="G14" s="63">
        <v>232000000</v>
      </c>
      <c r="H14" s="64">
        <f t="shared" si="1"/>
        <v>-104430876</v>
      </c>
      <c r="I14" s="64">
        <v>237000000</v>
      </c>
      <c r="J14" s="29">
        <f t="shared" si="2"/>
        <v>-30.089650847055328</v>
      </c>
      <c r="K14" s="30">
        <f t="shared" si="3"/>
        <v>-31.040812080517842</v>
      </c>
      <c r="L14" s="83">
        <v>-7613936</v>
      </c>
      <c r="M14" s="84">
        <v>-5526317</v>
      </c>
      <c r="N14" s="31">
        <f t="shared" si="4"/>
        <v>1266.2354661242227</v>
      </c>
      <c r="O14" s="30">
        <f t="shared" si="5"/>
        <v>1889.7011517797478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-7613936</v>
      </c>
      <c r="M15" s="84">
        <v>-5526317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620235425</v>
      </c>
      <c r="D16" s="63">
        <v>678014010</v>
      </c>
      <c r="E16" s="64">
        <f t="shared" si="0"/>
        <v>57778585</v>
      </c>
      <c r="F16" s="62">
        <v>675436378</v>
      </c>
      <c r="G16" s="63">
        <v>759375691</v>
      </c>
      <c r="H16" s="64">
        <f t="shared" si="1"/>
        <v>83939313</v>
      </c>
      <c r="I16" s="64">
        <v>850500774</v>
      </c>
      <c r="J16" s="29">
        <f t="shared" si="2"/>
        <v>9.31558931836246</v>
      </c>
      <c r="K16" s="30">
        <f t="shared" si="3"/>
        <v>12.427419625894062</v>
      </c>
      <c r="L16" s="83">
        <v>-7613936</v>
      </c>
      <c r="M16" s="84">
        <v>-5526317</v>
      </c>
      <c r="N16" s="31">
        <f t="shared" si="4"/>
        <v>-758.8530426313014</v>
      </c>
      <c r="O16" s="30">
        <f t="shared" si="5"/>
        <v>-1518.9015215739523</v>
      </c>
      <c r="P16" s="5"/>
      <c r="Q16" s="32"/>
    </row>
    <row r="17" spans="1:17" ht="12.75">
      <c r="A17" s="2" t="s">
        <v>16</v>
      </c>
      <c r="B17" s="28" t="s">
        <v>26</v>
      </c>
      <c r="C17" s="62">
        <v>681378457</v>
      </c>
      <c r="D17" s="63">
        <v>697126087</v>
      </c>
      <c r="E17" s="64">
        <f t="shared" si="0"/>
        <v>15747630</v>
      </c>
      <c r="F17" s="62">
        <v>719349845</v>
      </c>
      <c r="G17" s="63">
        <v>718375632</v>
      </c>
      <c r="H17" s="64">
        <f t="shared" si="1"/>
        <v>-974213</v>
      </c>
      <c r="I17" s="64">
        <v>742351156</v>
      </c>
      <c r="J17" s="41">
        <f t="shared" si="2"/>
        <v>2.3111429247901802</v>
      </c>
      <c r="K17" s="30">
        <f t="shared" si="3"/>
        <v>-0.13542965314741953</v>
      </c>
      <c r="L17" s="87">
        <v>-7613936</v>
      </c>
      <c r="M17" s="84">
        <v>-5526317</v>
      </c>
      <c r="N17" s="31">
        <f t="shared" si="4"/>
        <v>-206.8264035841646</v>
      </c>
      <c r="O17" s="30">
        <f t="shared" si="5"/>
        <v>17.628612328970632</v>
      </c>
      <c r="P17" s="5"/>
      <c r="Q17" s="32"/>
    </row>
    <row r="18" spans="1:17" ht="16.5">
      <c r="A18" s="2" t="s">
        <v>16</v>
      </c>
      <c r="B18" s="33" t="s">
        <v>27</v>
      </c>
      <c r="C18" s="65">
        <v>2198889866</v>
      </c>
      <c r="D18" s="66">
        <v>2191275930</v>
      </c>
      <c r="E18" s="67">
        <f t="shared" si="0"/>
        <v>-7613936</v>
      </c>
      <c r="F18" s="65">
        <v>2338410667</v>
      </c>
      <c r="G18" s="66">
        <v>2332884350</v>
      </c>
      <c r="H18" s="67">
        <f t="shared" si="1"/>
        <v>-5526317</v>
      </c>
      <c r="I18" s="67">
        <v>2478165807</v>
      </c>
      <c r="J18" s="42">
        <f t="shared" si="2"/>
        <v>-0.346262726375219</v>
      </c>
      <c r="K18" s="35">
        <f t="shared" si="3"/>
        <v>-0.23632790758219713</v>
      </c>
      <c r="L18" s="88">
        <v>-7613936</v>
      </c>
      <c r="M18" s="86">
        <v>-5526317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-392040835</v>
      </c>
      <c r="D19" s="72">
        <v>-303428900</v>
      </c>
      <c r="E19" s="73">
        <f t="shared" si="0"/>
        <v>88611935</v>
      </c>
      <c r="F19" s="74">
        <v>-430398536</v>
      </c>
      <c r="G19" s="75">
        <v>-301062086</v>
      </c>
      <c r="H19" s="76">
        <f t="shared" si="1"/>
        <v>129336450</v>
      </c>
      <c r="I19" s="76">
        <v>-276752232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100459482</v>
      </c>
      <c r="M22" s="84">
        <v>101517393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7826087</v>
      </c>
      <c r="D23" s="63">
        <v>99513424</v>
      </c>
      <c r="E23" s="64">
        <f t="shared" si="0"/>
        <v>91687337</v>
      </c>
      <c r="F23" s="62">
        <v>14782608</v>
      </c>
      <c r="G23" s="63">
        <v>77826086</v>
      </c>
      <c r="H23" s="64">
        <f t="shared" si="1"/>
        <v>63043478</v>
      </c>
      <c r="I23" s="64">
        <v>27978261</v>
      </c>
      <c r="J23" s="29">
        <f t="shared" si="2"/>
        <v>1171.5604107135532</v>
      </c>
      <c r="K23" s="30">
        <f t="shared" si="3"/>
        <v>426.47060653979327</v>
      </c>
      <c r="L23" s="83">
        <v>100459482</v>
      </c>
      <c r="M23" s="84">
        <v>101517393</v>
      </c>
      <c r="N23" s="31">
        <f t="shared" si="4"/>
        <v>91.26797707358276</v>
      </c>
      <c r="O23" s="30">
        <f t="shared" si="5"/>
        <v>62.10115935502796</v>
      </c>
      <c r="P23" s="5"/>
      <c r="Q23" s="32"/>
    </row>
    <row r="24" spans="1:17" ht="12.75">
      <c r="A24" s="6" t="s">
        <v>16</v>
      </c>
      <c r="B24" s="28" t="s">
        <v>32</v>
      </c>
      <c r="C24" s="62">
        <v>104831549</v>
      </c>
      <c r="D24" s="63">
        <v>113603694</v>
      </c>
      <c r="E24" s="64">
        <f t="shared" si="0"/>
        <v>8772145</v>
      </c>
      <c r="F24" s="62">
        <v>98984086</v>
      </c>
      <c r="G24" s="63">
        <v>137458001</v>
      </c>
      <c r="H24" s="64">
        <f t="shared" si="1"/>
        <v>38473915</v>
      </c>
      <c r="I24" s="64">
        <v>142226305</v>
      </c>
      <c r="J24" s="29">
        <f t="shared" si="2"/>
        <v>8.367848308718589</v>
      </c>
      <c r="K24" s="30">
        <f t="shared" si="3"/>
        <v>38.86878846363243</v>
      </c>
      <c r="L24" s="83">
        <v>100459482</v>
      </c>
      <c r="M24" s="84">
        <v>101517393</v>
      </c>
      <c r="N24" s="31">
        <f t="shared" si="4"/>
        <v>8.732022926417239</v>
      </c>
      <c r="O24" s="30">
        <f t="shared" si="5"/>
        <v>37.89884064497204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100459482</v>
      </c>
      <c r="M25" s="84">
        <v>101517393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112657636</v>
      </c>
      <c r="D26" s="66">
        <v>213117118</v>
      </c>
      <c r="E26" s="67">
        <f t="shared" si="0"/>
        <v>100459482</v>
      </c>
      <c r="F26" s="65">
        <v>113766694</v>
      </c>
      <c r="G26" s="66">
        <v>215284087</v>
      </c>
      <c r="H26" s="67">
        <f t="shared" si="1"/>
        <v>101517393</v>
      </c>
      <c r="I26" s="67">
        <v>170204566</v>
      </c>
      <c r="J26" s="42">
        <f t="shared" si="2"/>
        <v>89.17236821834253</v>
      </c>
      <c r="K26" s="35">
        <f t="shared" si="3"/>
        <v>89.23296391121289</v>
      </c>
      <c r="L26" s="88">
        <v>100459482</v>
      </c>
      <c r="M26" s="86">
        <v>101517393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28260870</v>
      </c>
      <c r="D28" s="63">
        <v>28239129</v>
      </c>
      <c r="E28" s="64">
        <f t="shared" si="0"/>
        <v>-21741</v>
      </c>
      <c r="F28" s="62">
        <v>23478260</v>
      </c>
      <c r="G28" s="63">
        <v>8207129</v>
      </c>
      <c r="H28" s="64">
        <f t="shared" si="1"/>
        <v>-15271131</v>
      </c>
      <c r="I28" s="64">
        <v>13630435</v>
      </c>
      <c r="J28" s="29">
        <f t="shared" si="2"/>
        <v>-0.07692969112415861</v>
      </c>
      <c r="K28" s="30">
        <f t="shared" si="3"/>
        <v>-65.04370852013736</v>
      </c>
      <c r="L28" s="83">
        <v>100459482</v>
      </c>
      <c r="M28" s="84">
        <v>101517393</v>
      </c>
      <c r="N28" s="31">
        <f t="shared" si="4"/>
        <v>-0.0216415609230396</v>
      </c>
      <c r="O28" s="30">
        <f t="shared" si="5"/>
        <v>-15.042871520548207</v>
      </c>
      <c r="P28" s="5"/>
      <c r="Q28" s="32"/>
    </row>
    <row r="29" spans="1:17" ht="12.75">
      <c r="A29" s="6" t="s">
        <v>16</v>
      </c>
      <c r="B29" s="28" t="s">
        <v>36</v>
      </c>
      <c r="C29" s="62">
        <v>10434783</v>
      </c>
      <c r="D29" s="63">
        <v>8000000</v>
      </c>
      <c r="E29" s="64">
        <f t="shared" si="0"/>
        <v>-2434783</v>
      </c>
      <c r="F29" s="62">
        <v>13043478</v>
      </c>
      <c r="G29" s="63">
        <v>15432871</v>
      </c>
      <c r="H29" s="64">
        <f t="shared" si="1"/>
        <v>2389393</v>
      </c>
      <c r="I29" s="64">
        <v>14782609</v>
      </c>
      <c r="J29" s="29">
        <f t="shared" si="2"/>
        <v>-23.333336208333225</v>
      </c>
      <c r="K29" s="30">
        <f t="shared" si="3"/>
        <v>18.318680033040266</v>
      </c>
      <c r="L29" s="83">
        <v>100459482</v>
      </c>
      <c r="M29" s="84">
        <v>101517393</v>
      </c>
      <c r="N29" s="31">
        <f t="shared" si="4"/>
        <v>-2.4236467793055114</v>
      </c>
      <c r="O29" s="30">
        <f t="shared" si="5"/>
        <v>2.353678447987726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100459482</v>
      </c>
      <c r="M30" s="84">
        <v>101517393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13913043</v>
      </c>
      <c r="D31" s="63">
        <v>39130434</v>
      </c>
      <c r="E31" s="64">
        <f t="shared" si="0"/>
        <v>25217391</v>
      </c>
      <c r="F31" s="62">
        <v>0</v>
      </c>
      <c r="G31" s="63">
        <v>69730839</v>
      </c>
      <c r="H31" s="64">
        <f t="shared" si="1"/>
        <v>69730839</v>
      </c>
      <c r="I31" s="64">
        <v>20869566</v>
      </c>
      <c r="J31" s="29">
        <f t="shared" si="2"/>
        <v>181.2500040429689</v>
      </c>
      <c r="K31" s="30">
        <f t="shared" si="3"/>
        <v>0</v>
      </c>
      <c r="L31" s="83">
        <v>100459482</v>
      </c>
      <c r="M31" s="84">
        <v>101517393</v>
      </c>
      <c r="N31" s="31">
        <f t="shared" si="4"/>
        <v>25.10205159130723</v>
      </c>
      <c r="O31" s="30">
        <f t="shared" si="5"/>
        <v>68.6885635449681</v>
      </c>
      <c r="P31" s="5"/>
      <c r="Q31" s="32"/>
    </row>
    <row r="32" spans="1:17" ht="12.75">
      <c r="A32" s="6" t="s">
        <v>16</v>
      </c>
      <c r="B32" s="28" t="s">
        <v>39</v>
      </c>
      <c r="C32" s="62">
        <v>60048940</v>
      </c>
      <c r="D32" s="63">
        <v>137747555</v>
      </c>
      <c r="E32" s="64">
        <f t="shared" si="0"/>
        <v>77698615</v>
      </c>
      <c r="F32" s="62">
        <v>77244956</v>
      </c>
      <c r="G32" s="63">
        <v>121913248</v>
      </c>
      <c r="H32" s="64">
        <f t="shared" si="1"/>
        <v>44668292</v>
      </c>
      <c r="I32" s="64">
        <v>120921956</v>
      </c>
      <c r="J32" s="29">
        <f t="shared" si="2"/>
        <v>129.3921508023289</v>
      </c>
      <c r="K32" s="30">
        <f t="shared" si="3"/>
        <v>57.82680748759829</v>
      </c>
      <c r="L32" s="83">
        <v>100459482</v>
      </c>
      <c r="M32" s="84">
        <v>101517393</v>
      </c>
      <c r="N32" s="31">
        <f t="shared" si="4"/>
        <v>77.34323674892131</v>
      </c>
      <c r="O32" s="30">
        <f t="shared" si="5"/>
        <v>44.00062952759238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112657636</v>
      </c>
      <c r="D33" s="81">
        <v>213117118</v>
      </c>
      <c r="E33" s="82">
        <f t="shared" si="0"/>
        <v>100459482</v>
      </c>
      <c r="F33" s="80">
        <v>113766694</v>
      </c>
      <c r="G33" s="81">
        <v>215284087</v>
      </c>
      <c r="H33" s="82">
        <f t="shared" si="1"/>
        <v>101517393</v>
      </c>
      <c r="I33" s="82">
        <v>170204566</v>
      </c>
      <c r="J33" s="57">
        <f t="shared" si="2"/>
        <v>89.17236821834253</v>
      </c>
      <c r="K33" s="58">
        <f t="shared" si="3"/>
        <v>89.23296391121289</v>
      </c>
      <c r="L33" s="95">
        <v>100459482</v>
      </c>
      <c r="M33" s="96">
        <v>101517393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-2042540</v>
      </c>
      <c r="M8" s="84">
        <v>-4361474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-2042540</v>
      </c>
      <c r="M9" s="84">
        <v>-4361474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213648540</v>
      </c>
      <c r="D10" s="63">
        <v>211606000</v>
      </c>
      <c r="E10" s="64">
        <f aca="true" t="shared" si="0" ref="E10:E33">$D10-$C10</f>
        <v>-2042540</v>
      </c>
      <c r="F10" s="62">
        <v>219956754</v>
      </c>
      <c r="G10" s="63">
        <v>215595280</v>
      </c>
      <c r="H10" s="64">
        <f aca="true" t="shared" si="1" ref="H10:H33">$G10-$F10</f>
        <v>-4361474</v>
      </c>
      <c r="I10" s="64">
        <v>220115032</v>
      </c>
      <c r="J10" s="29">
        <f aca="true" t="shared" si="2" ref="J10:J33">IF(($C10=0),0,(($E10/$C10)*100))</f>
        <v>-0.9560280636600653</v>
      </c>
      <c r="K10" s="30">
        <f aca="true" t="shared" si="3" ref="K10:K33">IF(($F10=0),0,(($H10/$F10)*100))</f>
        <v>-1.9828779615469323</v>
      </c>
      <c r="L10" s="83">
        <v>-2042540</v>
      </c>
      <c r="M10" s="84">
        <v>-4361474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213648540</v>
      </c>
      <c r="D11" s="66">
        <v>211606000</v>
      </c>
      <c r="E11" s="67">
        <f t="shared" si="0"/>
        <v>-2042540</v>
      </c>
      <c r="F11" s="65">
        <v>219956754</v>
      </c>
      <c r="G11" s="66">
        <v>215595280</v>
      </c>
      <c r="H11" s="67">
        <f t="shared" si="1"/>
        <v>-4361474</v>
      </c>
      <c r="I11" s="67">
        <v>220115032</v>
      </c>
      <c r="J11" s="34">
        <f t="shared" si="2"/>
        <v>-0.9560280636600653</v>
      </c>
      <c r="K11" s="35">
        <f t="shared" si="3"/>
        <v>-1.9828779615469323</v>
      </c>
      <c r="L11" s="85">
        <v>-2042540</v>
      </c>
      <c r="M11" s="86">
        <v>-4361474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117887279</v>
      </c>
      <c r="D13" s="63">
        <v>119015734</v>
      </c>
      <c r="E13" s="64">
        <f t="shared" si="0"/>
        <v>1128455</v>
      </c>
      <c r="F13" s="62">
        <v>123310099</v>
      </c>
      <c r="G13" s="63">
        <v>124847999</v>
      </c>
      <c r="H13" s="64">
        <f t="shared" si="1"/>
        <v>1537900</v>
      </c>
      <c r="I13" s="64">
        <v>130341309</v>
      </c>
      <c r="J13" s="29">
        <f t="shared" si="2"/>
        <v>0.9572322048420508</v>
      </c>
      <c r="K13" s="30">
        <f t="shared" si="3"/>
        <v>1.247180897973328</v>
      </c>
      <c r="L13" s="83">
        <v>-872725</v>
      </c>
      <c r="M13" s="84">
        <v>-4117734</v>
      </c>
      <c r="N13" s="31">
        <f t="shared" si="4"/>
        <v>-129.30247214185454</v>
      </c>
      <c r="O13" s="30">
        <f t="shared" si="5"/>
        <v>-37.34821141919318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-872725</v>
      </c>
      <c r="M14" s="84">
        <v>-4117734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-872725</v>
      </c>
      <c r="M15" s="84">
        <v>-4117734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-872725</v>
      </c>
      <c r="M16" s="84">
        <v>-4117734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94588156</v>
      </c>
      <c r="D17" s="63">
        <v>92586976</v>
      </c>
      <c r="E17" s="64">
        <f t="shared" si="0"/>
        <v>-2001180</v>
      </c>
      <c r="F17" s="62">
        <v>95466936</v>
      </c>
      <c r="G17" s="63">
        <v>89811302</v>
      </c>
      <c r="H17" s="64">
        <f t="shared" si="1"/>
        <v>-5655634</v>
      </c>
      <c r="I17" s="64">
        <v>89565326</v>
      </c>
      <c r="J17" s="41">
        <f t="shared" si="2"/>
        <v>-2.1156771467243742</v>
      </c>
      <c r="K17" s="30">
        <f t="shared" si="3"/>
        <v>-5.924180912227035</v>
      </c>
      <c r="L17" s="87">
        <v>-872725</v>
      </c>
      <c r="M17" s="84">
        <v>-4117734</v>
      </c>
      <c r="N17" s="31">
        <f t="shared" si="4"/>
        <v>229.30247214185454</v>
      </c>
      <c r="O17" s="30">
        <f t="shared" si="5"/>
        <v>137.34821141919318</v>
      </c>
      <c r="P17" s="5"/>
      <c r="Q17" s="32"/>
    </row>
    <row r="18" spans="1:17" ht="16.5">
      <c r="A18" s="2" t="s">
        <v>16</v>
      </c>
      <c r="B18" s="33" t="s">
        <v>27</v>
      </c>
      <c r="C18" s="65">
        <v>212475435</v>
      </c>
      <c r="D18" s="66">
        <v>211602710</v>
      </c>
      <c r="E18" s="67">
        <f t="shared" si="0"/>
        <v>-872725</v>
      </c>
      <c r="F18" s="65">
        <v>218777035</v>
      </c>
      <c r="G18" s="66">
        <v>214659301</v>
      </c>
      <c r="H18" s="67">
        <f t="shared" si="1"/>
        <v>-4117734</v>
      </c>
      <c r="I18" s="67">
        <v>219906635</v>
      </c>
      <c r="J18" s="42">
        <f t="shared" si="2"/>
        <v>-0.4107415993759467</v>
      </c>
      <c r="K18" s="35">
        <f t="shared" si="3"/>
        <v>-1.8821600722397576</v>
      </c>
      <c r="L18" s="88">
        <v>-872725</v>
      </c>
      <c r="M18" s="86">
        <v>-4117734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1173105</v>
      </c>
      <c r="D19" s="72">
        <v>3290</v>
      </c>
      <c r="E19" s="73">
        <f t="shared" si="0"/>
        <v>-1169815</v>
      </c>
      <c r="F19" s="74">
        <v>1179719</v>
      </c>
      <c r="G19" s="75">
        <v>935979</v>
      </c>
      <c r="H19" s="76">
        <f t="shared" si="1"/>
        <v>-243740</v>
      </c>
      <c r="I19" s="76">
        <v>208397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90000000</v>
      </c>
      <c r="E22" s="64">
        <f t="shared" si="0"/>
        <v>90000000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116288500</v>
      </c>
      <c r="M22" s="84">
        <v>17854861</v>
      </c>
      <c r="N22" s="31">
        <f t="shared" si="4"/>
        <v>77.39372336903477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1016500</v>
      </c>
      <c r="D23" s="63">
        <v>27305000</v>
      </c>
      <c r="E23" s="64">
        <f t="shared" si="0"/>
        <v>26288500</v>
      </c>
      <c r="F23" s="62">
        <v>858529</v>
      </c>
      <c r="G23" s="63">
        <v>18713390</v>
      </c>
      <c r="H23" s="64">
        <f t="shared" si="1"/>
        <v>17854861</v>
      </c>
      <c r="I23" s="64">
        <v>19298037</v>
      </c>
      <c r="J23" s="29">
        <f t="shared" si="2"/>
        <v>2586.178061977373</v>
      </c>
      <c r="K23" s="30">
        <f t="shared" si="3"/>
        <v>2079.7038888610637</v>
      </c>
      <c r="L23" s="83">
        <v>116288500</v>
      </c>
      <c r="M23" s="84">
        <v>17854861</v>
      </c>
      <c r="N23" s="31">
        <f t="shared" si="4"/>
        <v>22.606276630965226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116288500</v>
      </c>
      <c r="M24" s="84">
        <v>17854861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116288500</v>
      </c>
      <c r="M25" s="84">
        <v>17854861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1016500</v>
      </c>
      <c r="D26" s="66">
        <v>117305000</v>
      </c>
      <c r="E26" s="67">
        <f t="shared" si="0"/>
        <v>116288500</v>
      </c>
      <c r="F26" s="65">
        <v>858529</v>
      </c>
      <c r="G26" s="66">
        <v>18713390</v>
      </c>
      <c r="H26" s="67">
        <f t="shared" si="1"/>
        <v>17854861</v>
      </c>
      <c r="I26" s="67">
        <v>19298037</v>
      </c>
      <c r="J26" s="42">
        <f t="shared" si="2"/>
        <v>11440.08853910477</v>
      </c>
      <c r="K26" s="35">
        <f t="shared" si="3"/>
        <v>2079.7038888610637</v>
      </c>
      <c r="L26" s="88">
        <v>116288500</v>
      </c>
      <c r="M26" s="86">
        <v>17854861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3300000</v>
      </c>
      <c r="E28" s="64">
        <f t="shared" si="0"/>
        <v>3300000</v>
      </c>
      <c r="F28" s="62">
        <v>0</v>
      </c>
      <c r="G28" s="63">
        <v>6500000</v>
      </c>
      <c r="H28" s="64">
        <f t="shared" si="1"/>
        <v>6500000</v>
      </c>
      <c r="I28" s="64">
        <v>7500000</v>
      </c>
      <c r="J28" s="29">
        <f t="shared" si="2"/>
        <v>0</v>
      </c>
      <c r="K28" s="30">
        <f t="shared" si="3"/>
        <v>0</v>
      </c>
      <c r="L28" s="83">
        <v>116288500</v>
      </c>
      <c r="M28" s="84">
        <v>17854861</v>
      </c>
      <c r="N28" s="31">
        <f t="shared" si="4"/>
        <v>2.8377698568646084</v>
      </c>
      <c r="O28" s="30">
        <f t="shared" si="5"/>
        <v>36.40465193204248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116288500</v>
      </c>
      <c r="M29" s="84">
        <v>17854861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116288500</v>
      </c>
      <c r="M30" s="84">
        <v>17854861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116288500</v>
      </c>
      <c r="M31" s="84">
        <v>17854861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1016500</v>
      </c>
      <c r="D32" s="63">
        <v>114005000</v>
      </c>
      <c r="E32" s="64">
        <f t="shared" si="0"/>
        <v>112988500</v>
      </c>
      <c r="F32" s="62">
        <v>858529</v>
      </c>
      <c r="G32" s="63">
        <v>12213390</v>
      </c>
      <c r="H32" s="64">
        <f t="shared" si="1"/>
        <v>11354861</v>
      </c>
      <c r="I32" s="64">
        <v>11798037</v>
      </c>
      <c r="J32" s="29">
        <f t="shared" si="2"/>
        <v>11115.445154943432</v>
      </c>
      <c r="K32" s="30">
        <f t="shared" si="3"/>
        <v>1322.5949269040416</v>
      </c>
      <c r="L32" s="83">
        <v>116288500</v>
      </c>
      <c r="M32" s="84">
        <v>17854861</v>
      </c>
      <c r="N32" s="31">
        <f t="shared" si="4"/>
        <v>97.16223014313539</v>
      </c>
      <c r="O32" s="30">
        <f t="shared" si="5"/>
        <v>63.59534806795752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1016500</v>
      </c>
      <c r="D33" s="81">
        <v>117305000</v>
      </c>
      <c r="E33" s="82">
        <f t="shared" si="0"/>
        <v>116288500</v>
      </c>
      <c r="F33" s="80">
        <v>858529</v>
      </c>
      <c r="G33" s="81">
        <v>18713390</v>
      </c>
      <c r="H33" s="82">
        <f t="shared" si="1"/>
        <v>17854861</v>
      </c>
      <c r="I33" s="82">
        <v>19298037</v>
      </c>
      <c r="J33" s="57">
        <f t="shared" si="2"/>
        <v>11440.08853910477</v>
      </c>
      <c r="K33" s="58">
        <f t="shared" si="3"/>
        <v>2079.7038888610637</v>
      </c>
      <c r="L33" s="95">
        <v>116288500</v>
      </c>
      <c r="M33" s="96">
        <v>17854861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387460425</v>
      </c>
      <c r="D8" s="63">
        <v>265602195</v>
      </c>
      <c r="E8" s="64">
        <f>$D8-$C8</f>
        <v>-121858230</v>
      </c>
      <c r="F8" s="62">
        <v>406900516</v>
      </c>
      <c r="G8" s="63">
        <v>276757488</v>
      </c>
      <c r="H8" s="64">
        <f>$G8-$F8</f>
        <v>-130143028</v>
      </c>
      <c r="I8" s="64">
        <v>288934821</v>
      </c>
      <c r="J8" s="29">
        <f>IF(($C8=0),0,(($E8/$C8)*100))</f>
        <v>-31.450497170130344</v>
      </c>
      <c r="K8" s="30">
        <f>IF(($F8=0),0,(($H8/$F8)*100))</f>
        <v>-31.983991880708256</v>
      </c>
      <c r="L8" s="83">
        <v>-45856756</v>
      </c>
      <c r="M8" s="84">
        <v>-40794034</v>
      </c>
      <c r="N8" s="31">
        <f>IF(($L8=0),0,(($E8/$L8)*100))</f>
        <v>265.73669973514916</v>
      </c>
      <c r="O8" s="30">
        <f>IF(($M8=0),0,(($H8/$M8)*100))</f>
        <v>319.02465934111837</v>
      </c>
      <c r="P8" s="5"/>
      <c r="Q8" s="32"/>
    </row>
    <row r="9" spans="1:17" ht="12.75">
      <c r="A9" s="2" t="s">
        <v>16</v>
      </c>
      <c r="B9" s="28" t="s">
        <v>19</v>
      </c>
      <c r="C9" s="62">
        <v>780916678</v>
      </c>
      <c r="D9" s="63">
        <v>917857793</v>
      </c>
      <c r="E9" s="64">
        <f>$D9-$C9</f>
        <v>136941115</v>
      </c>
      <c r="F9" s="62">
        <v>818400677</v>
      </c>
      <c r="G9" s="63">
        <v>984871057</v>
      </c>
      <c r="H9" s="64">
        <f>$G9-$F9</f>
        <v>166470380</v>
      </c>
      <c r="I9" s="64">
        <v>1057882847</v>
      </c>
      <c r="J9" s="29">
        <f>IF(($C9=0),0,(($E9/$C9)*100))</f>
        <v>17.535944468585164</v>
      </c>
      <c r="K9" s="30">
        <f>IF(($F9=0),0,(($H9/$F9)*100))</f>
        <v>20.340938696462</v>
      </c>
      <c r="L9" s="83">
        <v>-45856756</v>
      </c>
      <c r="M9" s="84">
        <v>-40794034</v>
      </c>
      <c r="N9" s="31">
        <f>IF(($L9=0),0,(($E9/$L9)*100))</f>
        <v>-298.6280036904486</v>
      </c>
      <c r="O9" s="30">
        <f>IF(($M9=0),0,(($H9/$M9)*100))</f>
        <v>-408.07530826689026</v>
      </c>
      <c r="P9" s="5"/>
      <c r="Q9" s="32"/>
    </row>
    <row r="10" spans="1:17" ht="12.75">
      <c r="A10" s="2" t="s">
        <v>16</v>
      </c>
      <c r="B10" s="28" t="s">
        <v>20</v>
      </c>
      <c r="C10" s="62">
        <v>1033239716</v>
      </c>
      <c r="D10" s="63">
        <v>972300075</v>
      </c>
      <c r="E10" s="64">
        <f aca="true" t="shared" si="0" ref="E10:E33">$D10-$C10</f>
        <v>-60939641</v>
      </c>
      <c r="F10" s="62">
        <v>1131799093</v>
      </c>
      <c r="G10" s="63">
        <v>1054677707</v>
      </c>
      <c r="H10" s="64">
        <f aca="true" t="shared" si="1" ref="H10:H33">$G10-$F10</f>
        <v>-77121386</v>
      </c>
      <c r="I10" s="64">
        <v>1082167588</v>
      </c>
      <c r="J10" s="29">
        <f aca="true" t="shared" si="2" ref="J10:J33">IF(($C10=0),0,(($E10/$C10)*100))</f>
        <v>-5.897918949139582</v>
      </c>
      <c r="K10" s="30">
        <f aca="true" t="shared" si="3" ref="K10:K33">IF(($F10=0),0,(($H10/$F10)*100))</f>
        <v>-6.81405264211499</v>
      </c>
      <c r="L10" s="83">
        <v>-45856756</v>
      </c>
      <c r="M10" s="84">
        <v>-40794034</v>
      </c>
      <c r="N10" s="31">
        <f aca="true" t="shared" si="4" ref="N10:N33">IF(($L10=0),0,(($E10/$L10)*100))</f>
        <v>132.8913039552994</v>
      </c>
      <c r="O10" s="30">
        <f aca="true" t="shared" si="5" ref="O10:O33">IF(($M10=0),0,(($H10/$M10)*100))</f>
        <v>189.05064892577184</v>
      </c>
      <c r="P10" s="5"/>
      <c r="Q10" s="32"/>
    </row>
    <row r="11" spans="1:17" ht="16.5">
      <c r="A11" s="6" t="s">
        <v>16</v>
      </c>
      <c r="B11" s="33" t="s">
        <v>21</v>
      </c>
      <c r="C11" s="65">
        <v>2201616819</v>
      </c>
      <c r="D11" s="66">
        <v>2155760063</v>
      </c>
      <c r="E11" s="67">
        <f t="shared" si="0"/>
        <v>-45856756</v>
      </c>
      <c r="F11" s="65">
        <v>2357100286</v>
      </c>
      <c r="G11" s="66">
        <v>2316306252</v>
      </c>
      <c r="H11" s="67">
        <f t="shared" si="1"/>
        <v>-40794034</v>
      </c>
      <c r="I11" s="67">
        <v>2428985256</v>
      </c>
      <c r="J11" s="34">
        <f t="shared" si="2"/>
        <v>-2.082867263924186</v>
      </c>
      <c r="K11" s="35">
        <f t="shared" si="3"/>
        <v>-1.7306872449295525</v>
      </c>
      <c r="L11" s="85">
        <v>-45856756</v>
      </c>
      <c r="M11" s="86">
        <v>-40794034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585623903</v>
      </c>
      <c r="D13" s="63">
        <v>605234181</v>
      </c>
      <c r="E13" s="64">
        <f t="shared" si="0"/>
        <v>19610278</v>
      </c>
      <c r="F13" s="62">
        <v>613733866</v>
      </c>
      <c r="G13" s="63">
        <v>626654033</v>
      </c>
      <c r="H13" s="64">
        <f t="shared" si="1"/>
        <v>12920167</v>
      </c>
      <c r="I13" s="64">
        <v>658402794</v>
      </c>
      <c r="J13" s="29">
        <f t="shared" si="2"/>
        <v>3.3486129749044755</v>
      </c>
      <c r="K13" s="30">
        <f t="shared" si="3"/>
        <v>2.105174199398017</v>
      </c>
      <c r="L13" s="83">
        <v>53954881</v>
      </c>
      <c r="M13" s="84">
        <v>66628810</v>
      </c>
      <c r="N13" s="31">
        <f t="shared" si="4"/>
        <v>36.34569780628373</v>
      </c>
      <c r="O13" s="30">
        <f t="shared" si="5"/>
        <v>19.391261828029048</v>
      </c>
      <c r="P13" s="5"/>
      <c r="Q13" s="32"/>
    </row>
    <row r="14" spans="1:17" ht="12.75">
      <c r="A14" s="2" t="s">
        <v>16</v>
      </c>
      <c r="B14" s="28" t="s">
        <v>24</v>
      </c>
      <c r="C14" s="62">
        <v>209600000</v>
      </c>
      <c r="D14" s="63">
        <v>220000000</v>
      </c>
      <c r="E14" s="64">
        <f t="shared" si="0"/>
        <v>10400000</v>
      </c>
      <c r="F14" s="62">
        <v>219660800</v>
      </c>
      <c r="G14" s="63">
        <v>229240000</v>
      </c>
      <c r="H14" s="64">
        <f t="shared" si="1"/>
        <v>9579200</v>
      </c>
      <c r="I14" s="64">
        <v>239326560</v>
      </c>
      <c r="J14" s="29">
        <f t="shared" si="2"/>
        <v>4.961832061068702</v>
      </c>
      <c r="K14" s="30">
        <f t="shared" si="3"/>
        <v>4.360905541635103</v>
      </c>
      <c r="L14" s="83">
        <v>53954881</v>
      </c>
      <c r="M14" s="84">
        <v>66628810</v>
      </c>
      <c r="N14" s="31">
        <f t="shared" si="4"/>
        <v>19.275364540235014</v>
      </c>
      <c r="O14" s="30">
        <f t="shared" si="5"/>
        <v>14.37696395898411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53954881</v>
      </c>
      <c r="M15" s="84">
        <v>66628810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500000000</v>
      </c>
      <c r="D16" s="63">
        <v>580000000</v>
      </c>
      <c r="E16" s="64">
        <f t="shared" si="0"/>
        <v>80000000</v>
      </c>
      <c r="F16" s="62">
        <v>510185920</v>
      </c>
      <c r="G16" s="63">
        <v>604360000</v>
      </c>
      <c r="H16" s="64">
        <f t="shared" si="1"/>
        <v>94174080</v>
      </c>
      <c r="I16" s="64">
        <v>630951840</v>
      </c>
      <c r="J16" s="29">
        <f t="shared" si="2"/>
        <v>16</v>
      </c>
      <c r="K16" s="30">
        <f t="shared" si="3"/>
        <v>18.458776753384335</v>
      </c>
      <c r="L16" s="83">
        <v>53954881</v>
      </c>
      <c r="M16" s="84">
        <v>66628810</v>
      </c>
      <c r="N16" s="31">
        <f t="shared" si="4"/>
        <v>148.27203492488474</v>
      </c>
      <c r="O16" s="30">
        <f t="shared" si="5"/>
        <v>141.34138070303223</v>
      </c>
      <c r="P16" s="5"/>
      <c r="Q16" s="32"/>
    </row>
    <row r="17" spans="1:17" ht="12.75">
      <c r="A17" s="2" t="s">
        <v>16</v>
      </c>
      <c r="B17" s="28" t="s">
        <v>26</v>
      </c>
      <c r="C17" s="62">
        <v>1285911407</v>
      </c>
      <c r="D17" s="63">
        <v>1229856010</v>
      </c>
      <c r="E17" s="64">
        <f t="shared" si="0"/>
        <v>-56055397</v>
      </c>
      <c r="F17" s="62">
        <v>1327306925</v>
      </c>
      <c r="G17" s="63">
        <v>1277262288</v>
      </c>
      <c r="H17" s="64">
        <f t="shared" si="1"/>
        <v>-50044637</v>
      </c>
      <c r="I17" s="64">
        <v>1317008693</v>
      </c>
      <c r="J17" s="41">
        <f t="shared" si="2"/>
        <v>-4.359195874214684</v>
      </c>
      <c r="K17" s="30">
        <f t="shared" si="3"/>
        <v>-3.7703892036877606</v>
      </c>
      <c r="L17" s="87">
        <v>53954881</v>
      </c>
      <c r="M17" s="84">
        <v>66628810</v>
      </c>
      <c r="N17" s="31">
        <f t="shared" si="4"/>
        <v>-103.8930972714035</v>
      </c>
      <c r="O17" s="30">
        <f t="shared" si="5"/>
        <v>-75.10960649004538</v>
      </c>
      <c r="P17" s="5"/>
      <c r="Q17" s="32"/>
    </row>
    <row r="18" spans="1:17" ht="16.5">
      <c r="A18" s="2" t="s">
        <v>16</v>
      </c>
      <c r="B18" s="33" t="s">
        <v>27</v>
      </c>
      <c r="C18" s="65">
        <v>2581135310</v>
      </c>
      <c r="D18" s="66">
        <v>2635090191</v>
      </c>
      <c r="E18" s="67">
        <f t="shared" si="0"/>
        <v>53954881</v>
      </c>
      <c r="F18" s="65">
        <v>2670887511</v>
      </c>
      <c r="G18" s="66">
        <v>2737516321</v>
      </c>
      <c r="H18" s="67">
        <f t="shared" si="1"/>
        <v>66628810</v>
      </c>
      <c r="I18" s="67">
        <v>2845689887</v>
      </c>
      <c r="J18" s="42">
        <f t="shared" si="2"/>
        <v>2.0903546122113217</v>
      </c>
      <c r="K18" s="35">
        <f t="shared" si="3"/>
        <v>2.494631830265801</v>
      </c>
      <c r="L18" s="88">
        <v>53954881</v>
      </c>
      <c r="M18" s="86">
        <v>66628810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-379518491</v>
      </c>
      <c r="D19" s="72">
        <v>-479330128</v>
      </c>
      <c r="E19" s="73">
        <f t="shared" si="0"/>
        <v>-99811637</v>
      </c>
      <c r="F19" s="74">
        <v>-313787225</v>
      </c>
      <c r="G19" s="75">
        <v>-421210069</v>
      </c>
      <c r="H19" s="76">
        <f t="shared" si="1"/>
        <v>-107422844</v>
      </c>
      <c r="I19" s="76">
        <v>-416704631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-16715000</v>
      </c>
      <c r="M22" s="84">
        <v>3000000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-16715000</v>
      </c>
      <c r="M23" s="84">
        <v>3000000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327000000</v>
      </c>
      <c r="D24" s="63">
        <v>310285000</v>
      </c>
      <c r="E24" s="64">
        <f t="shared" si="0"/>
        <v>-16715000</v>
      </c>
      <c r="F24" s="62">
        <v>335000000</v>
      </c>
      <c r="G24" s="63">
        <v>338000000</v>
      </c>
      <c r="H24" s="64">
        <f t="shared" si="1"/>
        <v>3000000</v>
      </c>
      <c r="I24" s="64">
        <v>349294000</v>
      </c>
      <c r="J24" s="29">
        <f t="shared" si="2"/>
        <v>-5.111620795107034</v>
      </c>
      <c r="K24" s="30">
        <f t="shared" si="3"/>
        <v>0.8955223880597015</v>
      </c>
      <c r="L24" s="83">
        <v>-16715000</v>
      </c>
      <c r="M24" s="84">
        <v>3000000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-16715000</v>
      </c>
      <c r="M25" s="84">
        <v>3000000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327000000</v>
      </c>
      <c r="D26" s="66">
        <v>310285000</v>
      </c>
      <c r="E26" s="67">
        <f t="shared" si="0"/>
        <v>-16715000</v>
      </c>
      <c r="F26" s="65">
        <v>335000000</v>
      </c>
      <c r="G26" s="66">
        <v>338000000</v>
      </c>
      <c r="H26" s="67">
        <f t="shared" si="1"/>
        <v>3000000</v>
      </c>
      <c r="I26" s="67">
        <v>349294000</v>
      </c>
      <c r="J26" s="42">
        <f t="shared" si="2"/>
        <v>-5.111620795107034</v>
      </c>
      <c r="K26" s="35">
        <f t="shared" si="3"/>
        <v>0.8955223880597015</v>
      </c>
      <c r="L26" s="88">
        <v>-16715000</v>
      </c>
      <c r="M26" s="86">
        <v>3000000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65000000</v>
      </c>
      <c r="D28" s="63">
        <v>62000000</v>
      </c>
      <c r="E28" s="64">
        <f t="shared" si="0"/>
        <v>-3000000</v>
      </c>
      <c r="F28" s="62">
        <v>85000000</v>
      </c>
      <c r="G28" s="63">
        <v>65000000</v>
      </c>
      <c r="H28" s="64">
        <f t="shared" si="1"/>
        <v>-20000000</v>
      </c>
      <c r="I28" s="64">
        <v>70000000</v>
      </c>
      <c r="J28" s="29">
        <f t="shared" si="2"/>
        <v>-4.615384615384616</v>
      </c>
      <c r="K28" s="30">
        <f t="shared" si="3"/>
        <v>-23.52941176470588</v>
      </c>
      <c r="L28" s="83">
        <v>-16715000</v>
      </c>
      <c r="M28" s="84">
        <v>3000000</v>
      </c>
      <c r="N28" s="31">
        <f t="shared" si="4"/>
        <v>17.947950942267425</v>
      </c>
      <c r="O28" s="30">
        <f t="shared" si="5"/>
        <v>-666.6666666666667</v>
      </c>
      <c r="P28" s="5"/>
      <c r="Q28" s="32"/>
    </row>
    <row r="29" spans="1:17" ht="12.75">
      <c r="A29" s="6" t="s">
        <v>16</v>
      </c>
      <c r="B29" s="28" t="s">
        <v>36</v>
      </c>
      <c r="C29" s="62">
        <v>75000000</v>
      </c>
      <c r="D29" s="63">
        <v>35286732</v>
      </c>
      <c r="E29" s="64">
        <f t="shared" si="0"/>
        <v>-39713268</v>
      </c>
      <c r="F29" s="62">
        <v>71000000</v>
      </c>
      <c r="G29" s="63">
        <v>67000000</v>
      </c>
      <c r="H29" s="64">
        <f t="shared" si="1"/>
        <v>-4000000</v>
      </c>
      <c r="I29" s="64">
        <v>75000000</v>
      </c>
      <c r="J29" s="29">
        <f t="shared" si="2"/>
        <v>-52.951024000000004</v>
      </c>
      <c r="K29" s="30">
        <f t="shared" si="3"/>
        <v>-5.633802816901409</v>
      </c>
      <c r="L29" s="83">
        <v>-16715000</v>
      </c>
      <c r="M29" s="84">
        <v>3000000</v>
      </c>
      <c r="N29" s="31">
        <f t="shared" si="4"/>
        <v>237.59059527370624</v>
      </c>
      <c r="O29" s="30">
        <f t="shared" si="5"/>
        <v>-133.33333333333331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-16715000</v>
      </c>
      <c r="M30" s="84">
        <v>3000000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98000000</v>
      </c>
      <c r="D31" s="63">
        <v>104430000</v>
      </c>
      <c r="E31" s="64">
        <f t="shared" si="0"/>
        <v>6430000</v>
      </c>
      <c r="F31" s="62">
        <v>91000000</v>
      </c>
      <c r="G31" s="63">
        <v>96000000</v>
      </c>
      <c r="H31" s="64">
        <f t="shared" si="1"/>
        <v>5000000</v>
      </c>
      <c r="I31" s="64">
        <v>96000000</v>
      </c>
      <c r="J31" s="29">
        <f t="shared" si="2"/>
        <v>6.561224489795918</v>
      </c>
      <c r="K31" s="30">
        <f t="shared" si="3"/>
        <v>5.4945054945054945</v>
      </c>
      <c r="L31" s="83">
        <v>-16715000</v>
      </c>
      <c r="M31" s="84">
        <v>3000000</v>
      </c>
      <c r="N31" s="31">
        <f t="shared" si="4"/>
        <v>-38.46844151959318</v>
      </c>
      <c r="O31" s="30">
        <f t="shared" si="5"/>
        <v>166.66666666666669</v>
      </c>
      <c r="P31" s="5"/>
      <c r="Q31" s="32"/>
    </row>
    <row r="32" spans="1:17" ht="12.75">
      <c r="A32" s="6" t="s">
        <v>16</v>
      </c>
      <c r="B32" s="28" t="s">
        <v>39</v>
      </c>
      <c r="C32" s="62">
        <v>89000000</v>
      </c>
      <c r="D32" s="63">
        <v>108568268</v>
      </c>
      <c r="E32" s="64">
        <f t="shared" si="0"/>
        <v>19568268</v>
      </c>
      <c r="F32" s="62">
        <v>88000000</v>
      </c>
      <c r="G32" s="63">
        <v>110000000</v>
      </c>
      <c r="H32" s="64">
        <f t="shared" si="1"/>
        <v>22000000</v>
      </c>
      <c r="I32" s="64">
        <v>108294000</v>
      </c>
      <c r="J32" s="29">
        <f t="shared" si="2"/>
        <v>21.98681797752809</v>
      </c>
      <c r="K32" s="30">
        <f t="shared" si="3"/>
        <v>25</v>
      </c>
      <c r="L32" s="83">
        <v>-16715000</v>
      </c>
      <c r="M32" s="84">
        <v>3000000</v>
      </c>
      <c r="N32" s="31">
        <f t="shared" si="4"/>
        <v>-117.07010469638051</v>
      </c>
      <c r="O32" s="30">
        <f t="shared" si="5"/>
        <v>733.3333333333333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327000000</v>
      </c>
      <c r="D33" s="81">
        <v>310285000</v>
      </c>
      <c r="E33" s="82">
        <f t="shared" si="0"/>
        <v>-16715000</v>
      </c>
      <c r="F33" s="80">
        <v>335000000</v>
      </c>
      <c r="G33" s="81">
        <v>338000000</v>
      </c>
      <c r="H33" s="82">
        <f t="shared" si="1"/>
        <v>3000000</v>
      </c>
      <c r="I33" s="82">
        <v>349294000</v>
      </c>
      <c r="J33" s="57">
        <f t="shared" si="2"/>
        <v>-5.111620795107034</v>
      </c>
      <c r="K33" s="58">
        <f t="shared" si="3"/>
        <v>0.8955223880597015</v>
      </c>
      <c r="L33" s="95">
        <v>-16715000</v>
      </c>
      <c r="M33" s="96">
        <v>3000000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424524311</v>
      </c>
      <c r="D8" s="63">
        <v>496067451</v>
      </c>
      <c r="E8" s="64">
        <f>$D8-$C8</f>
        <v>71543140</v>
      </c>
      <c r="F8" s="62">
        <v>444052429</v>
      </c>
      <c r="G8" s="63">
        <v>527815767</v>
      </c>
      <c r="H8" s="64">
        <f>$G8-$F8</f>
        <v>83763338</v>
      </c>
      <c r="I8" s="64">
        <v>561595977</v>
      </c>
      <c r="J8" s="29">
        <f>IF(($C8=0),0,(($E8/$C8)*100))</f>
        <v>16.852542515521566</v>
      </c>
      <c r="K8" s="30">
        <f>IF(($F8=0),0,(($H8/$F8)*100))</f>
        <v>18.86338921479022</v>
      </c>
      <c r="L8" s="83">
        <v>144411305</v>
      </c>
      <c r="M8" s="84">
        <v>110906561</v>
      </c>
      <c r="N8" s="31">
        <f>IF(($L8=0),0,(($E8/$L8)*100))</f>
        <v>49.54123224632587</v>
      </c>
      <c r="O8" s="30">
        <f>IF(($M8=0),0,(($H8/$M8)*100))</f>
        <v>75.52604394612868</v>
      </c>
      <c r="P8" s="5"/>
      <c r="Q8" s="32"/>
    </row>
    <row r="9" spans="1:17" ht="12.75">
      <c r="A9" s="2" t="s">
        <v>16</v>
      </c>
      <c r="B9" s="28" t="s">
        <v>19</v>
      </c>
      <c r="C9" s="62">
        <v>3527025292</v>
      </c>
      <c r="D9" s="63">
        <v>3629436452</v>
      </c>
      <c r="E9" s="64">
        <f>$D9-$C9</f>
        <v>102411160</v>
      </c>
      <c r="F9" s="62">
        <v>3689268454</v>
      </c>
      <c r="G9" s="63">
        <v>3763016704</v>
      </c>
      <c r="H9" s="64">
        <f>$G9-$F9</f>
        <v>73748250</v>
      </c>
      <c r="I9" s="64">
        <v>3934592309</v>
      </c>
      <c r="J9" s="29">
        <f>IF(($C9=0),0,(($E9/$C9)*100))</f>
        <v>2.9036128613052203</v>
      </c>
      <c r="K9" s="30">
        <f>IF(($F9=0),0,(($H9/$F9)*100))</f>
        <v>1.9989938634050946</v>
      </c>
      <c r="L9" s="83">
        <v>144411305</v>
      </c>
      <c r="M9" s="84">
        <v>110906561</v>
      </c>
      <c r="N9" s="31">
        <f>IF(($L9=0),0,(($E9/$L9)*100))</f>
        <v>70.91630395556636</v>
      </c>
      <c r="O9" s="30">
        <f>IF(($M9=0),0,(($H9/$M9)*100))</f>
        <v>66.49584058421935</v>
      </c>
      <c r="P9" s="5"/>
      <c r="Q9" s="32"/>
    </row>
    <row r="10" spans="1:17" ht="12.75">
      <c r="A10" s="2" t="s">
        <v>16</v>
      </c>
      <c r="B10" s="28" t="s">
        <v>20</v>
      </c>
      <c r="C10" s="62">
        <v>1573777546</v>
      </c>
      <c r="D10" s="63">
        <v>1544234551</v>
      </c>
      <c r="E10" s="64">
        <f aca="true" t="shared" si="0" ref="E10:E33">$D10-$C10</f>
        <v>-29542995</v>
      </c>
      <c r="F10" s="62">
        <v>1704142647</v>
      </c>
      <c r="G10" s="63">
        <v>1657537620</v>
      </c>
      <c r="H10" s="64">
        <f aca="true" t="shared" si="1" ref="H10:H33">$G10-$F10</f>
        <v>-46605027</v>
      </c>
      <c r="I10" s="64">
        <v>1727204463</v>
      </c>
      <c r="J10" s="29">
        <f aca="true" t="shared" si="2" ref="J10:J33">IF(($C10=0),0,(($E10/$C10)*100))</f>
        <v>-1.8772027263375382</v>
      </c>
      <c r="K10" s="30">
        <f aca="true" t="shared" si="3" ref="K10:K33">IF(($F10=0),0,(($H10/$F10)*100))</f>
        <v>-2.734807856727501</v>
      </c>
      <c r="L10" s="83">
        <v>144411305</v>
      </c>
      <c r="M10" s="84">
        <v>110906561</v>
      </c>
      <c r="N10" s="31">
        <f aca="true" t="shared" si="4" ref="N10:N33">IF(($L10=0),0,(($E10/$L10)*100))</f>
        <v>-20.457536201892225</v>
      </c>
      <c r="O10" s="30">
        <f aca="true" t="shared" si="5" ref="O10:O33">IF(($M10=0),0,(($H10/$M10)*100))</f>
        <v>-42.02188453034803</v>
      </c>
      <c r="P10" s="5"/>
      <c r="Q10" s="32"/>
    </row>
    <row r="11" spans="1:17" ht="16.5">
      <c r="A11" s="6" t="s">
        <v>16</v>
      </c>
      <c r="B11" s="33" t="s">
        <v>21</v>
      </c>
      <c r="C11" s="65">
        <v>5525327149</v>
      </c>
      <c r="D11" s="66">
        <v>5669738454</v>
      </c>
      <c r="E11" s="67">
        <f t="shared" si="0"/>
        <v>144411305</v>
      </c>
      <c r="F11" s="65">
        <v>5837463530</v>
      </c>
      <c r="G11" s="66">
        <v>5948370091</v>
      </c>
      <c r="H11" s="67">
        <f t="shared" si="1"/>
        <v>110906561</v>
      </c>
      <c r="I11" s="67">
        <v>6223392749</v>
      </c>
      <c r="J11" s="34">
        <f t="shared" si="2"/>
        <v>2.613624516805964</v>
      </c>
      <c r="K11" s="35">
        <f t="shared" si="3"/>
        <v>1.8999101310017092</v>
      </c>
      <c r="L11" s="85">
        <v>144411305</v>
      </c>
      <c r="M11" s="86">
        <v>110906561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828848445</v>
      </c>
      <c r="D13" s="63">
        <v>875663772</v>
      </c>
      <c r="E13" s="64">
        <f t="shared" si="0"/>
        <v>46815327</v>
      </c>
      <c r="F13" s="62">
        <v>866975473</v>
      </c>
      <c r="G13" s="63">
        <v>908099914</v>
      </c>
      <c r="H13" s="64">
        <f t="shared" si="1"/>
        <v>41124441</v>
      </c>
      <c r="I13" s="64">
        <v>948903654</v>
      </c>
      <c r="J13" s="29">
        <f t="shared" si="2"/>
        <v>5.648237296264699</v>
      </c>
      <c r="K13" s="30">
        <f t="shared" si="3"/>
        <v>4.743437649706152</v>
      </c>
      <c r="L13" s="83">
        <v>812433591</v>
      </c>
      <c r="M13" s="84">
        <v>844771235</v>
      </c>
      <c r="N13" s="31">
        <f t="shared" si="4"/>
        <v>5.762357381404729</v>
      </c>
      <c r="O13" s="30">
        <f t="shared" si="5"/>
        <v>4.8681156857808965</v>
      </c>
      <c r="P13" s="5"/>
      <c r="Q13" s="32"/>
    </row>
    <row r="14" spans="1:17" ht="12.75">
      <c r="A14" s="2" t="s">
        <v>16</v>
      </c>
      <c r="B14" s="28" t="s">
        <v>24</v>
      </c>
      <c r="C14" s="62">
        <v>890769496</v>
      </c>
      <c r="D14" s="63">
        <v>793908413</v>
      </c>
      <c r="E14" s="64">
        <f t="shared" si="0"/>
        <v>-96861083</v>
      </c>
      <c r="F14" s="62">
        <v>870003727</v>
      </c>
      <c r="G14" s="63">
        <v>828840382</v>
      </c>
      <c r="H14" s="64">
        <f t="shared" si="1"/>
        <v>-41163345</v>
      </c>
      <c r="I14" s="64">
        <v>866138200</v>
      </c>
      <c r="J14" s="29">
        <f t="shared" si="2"/>
        <v>-10.873866183670932</v>
      </c>
      <c r="K14" s="30">
        <f t="shared" si="3"/>
        <v>-4.731398696640296</v>
      </c>
      <c r="L14" s="83">
        <v>812433591</v>
      </c>
      <c r="M14" s="84">
        <v>844771235</v>
      </c>
      <c r="N14" s="31">
        <f t="shared" si="4"/>
        <v>-11.92233852378957</v>
      </c>
      <c r="O14" s="30">
        <f t="shared" si="5"/>
        <v>-4.87272095622432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812433591</v>
      </c>
      <c r="M15" s="84">
        <v>844771235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1134161920</v>
      </c>
      <c r="D16" s="63">
        <v>1627750079</v>
      </c>
      <c r="E16" s="64">
        <f t="shared" si="0"/>
        <v>493588159</v>
      </c>
      <c r="F16" s="62">
        <v>1195406664</v>
      </c>
      <c r="G16" s="63">
        <v>1699371082</v>
      </c>
      <c r="H16" s="64">
        <f t="shared" si="1"/>
        <v>503964418</v>
      </c>
      <c r="I16" s="64">
        <v>1775842781</v>
      </c>
      <c r="J16" s="29">
        <f t="shared" si="2"/>
        <v>43.52007859689029</v>
      </c>
      <c r="K16" s="30">
        <f t="shared" si="3"/>
        <v>42.158407944093575</v>
      </c>
      <c r="L16" s="83">
        <v>812433591</v>
      </c>
      <c r="M16" s="84">
        <v>844771235</v>
      </c>
      <c r="N16" s="31">
        <f t="shared" si="4"/>
        <v>60.75427757639332</v>
      </c>
      <c r="O16" s="30">
        <f t="shared" si="5"/>
        <v>59.656910311346</v>
      </c>
      <c r="P16" s="5"/>
      <c r="Q16" s="32"/>
    </row>
    <row r="17" spans="1:17" ht="12.75">
      <c r="A17" s="2" t="s">
        <v>16</v>
      </c>
      <c r="B17" s="28" t="s">
        <v>26</v>
      </c>
      <c r="C17" s="62">
        <v>1643975303</v>
      </c>
      <c r="D17" s="63">
        <v>2012866491</v>
      </c>
      <c r="E17" s="64">
        <f t="shared" si="0"/>
        <v>368891188</v>
      </c>
      <c r="F17" s="62">
        <v>1734627346</v>
      </c>
      <c r="G17" s="63">
        <v>2075473067</v>
      </c>
      <c r="H17" s="64">
        <f t="shared" si="1"/>
        <v>340845721</v>
      </c>
      <c r="I17" s="64">
        <v>2175371574</v>
      </c>
      <c r="J17" s="41">
        <f t="shared" si="2"/>
        <v>22.438973829280208</v>
      </c>
      <c r="K17" s="30">
        <f t="shared" si="3"/>
        <v>19.649506955253546</v>
      </c>
      <c r="L17" s="87">
        <v>812433591</v>
      </c>
      <c r="M17" s="84">
        <v>844771235</v>
      </c>
      <c r="N17" s="31">
        <f t="shared" si="4"/>
        <v>45.40570356599152</v>
      </c>
      <c r="O17" s="30">
        <f t="shared" si="5"/>
        <v>40.34769495909742</v>
      </c>
      <c r="P17" s="5"/>
      <c r="Q17" s="32"/>
    </row>
    <row r="18" spans="1:17" ht="16.5">
      <c r="A18" s="2" t="s">
        <v>16</v>
      </c>
      <c r="B18" s="33" t="s">
        <v>27</v>
      </c>
      <c r="C18" s="65">
        <v>4497755164</v>
      </c>
      <c r="D18" s="66">
        <v>5310188755</v>
      </c>
      <c r="E18" s="67">
        <f t="shared" si="0"/>
        <v>812433591</v>
      </c>
      <c r="F18" s="65">
        <v>4667013210</v>
      </c>
      <c r="G18" s="66">
        <v>5511784445</v>
      </c>
      <c r="H18" s="67">
        <f t="shared" si="1"/>
        <v>844771235</v>
      </c>
      <c r="I18" s="67">
        <v>5766256209</v>
      </c>
      <c r="J18" s="42">
        <f t="shared" si="2"/>
        <v>18.063090616908468</v>
      </c>
      <c r="K18" s="35">
        <f t="shared" si="3"/>
        <v>18.100896590348412</v>
      </c>
      <c r="L18" s="88">
        <v>812433591</v>
      </c>
      <c r="M18" s="86">
        <v>844771235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1027571985</v>
      </c>
      <c r="D19" s="72">
        <v>359549699</v>
      </c>
      <c r="E19" s="73">
        <f t="shared" si="0"/>
        <v>-668022286</v>
      </c>
      <c r="F19" s="74">
        <v>1170450320</v>
      </c>
      <c r="G19" s="75">
        <v>436585646</v>
      </c>
      <c r="H19" s="76">
        <f t="shared" si="1"/>
        <v>-733864674</v>
      </c>
      <c r="I19" s="76">
        <v>457136540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25000000</v>
      </c>
      <c r="D22" s="63">
        <v>0</v>
      </c>
      <c r="E22" s="64">
        <f t="shared" si="0"/>
        <v>-25000000</v>
      </c>
      <c r="F22" s="62">
        <v>25000000</v>
      </c>
      <c r="G22" s="63">
        <v>0</v>
      </c>
      <c r="H22" s="64">
        <f t="shared" si="1"/>
        <v>-25000000</v>
      </c>
      <c r="I22" s="64">
        <v>0</v>
      </c>
      <c r="J22" s="29">
        <f t="shared" si="2"/>
        <v>-100</v>
      </c>
      <c r="K22" s="30">
        <f t="shared" si="3"/>
        <v>-100</v>
      </c>
      <c r="L22" s="83">
        <v>10384190</v>
      </c>
      <c r="M22" s="84">
        <v>-28206447</v>
      </c>
      <c r="N22" s="31">
        <f t="shared" si="4"/>
        <v>-240.7506025987583</v>
      </c>
      <c r="O22" s="30">
        <f t="shared" si="5"/>
        <v>88.63221943550707</v>
      </c>
      <c r="P22" s="5"/>
      <c r="Q22" s="32"/>
    </row>
    <row r="23" spans="1:17" ht="12.75">
      <c r="A23" s="6" t="s">
        <v>16</v>
      </c>
      <c r="B23" s="28" t="s">
        <v>31</v>
      </c>
      <c r="C23" s="62">
        <v>79399993</v>
      </c>
      <c r="D23" s="63">
        <v>182944900</v>
      </c>
      <c r="E23" s="64">
        <f t="shared" si="0"/>
        <v>103544907</v>
      </c>
      <c r="F23" s="62">
        <v>85868680</v>
      </c>
      <c r="G23" s="63">
        <v>124605368</v>
      </c>
      <c r="H23" s="64">
        <f t="shared" si="1"/>
        <v>38736688</v>
      </c>
      <c r="I23" s="64">
        <v>130724846</v>
      </c>
      <c r="J23" s="29">
        <f t="shared" si="2"/>
        <v>130.40921426781486</v>
      </c>
      <c r="K23" s="30">
        <f t="shared" si="3"/>
        <v>45.11154474483595</v>
      </c>
      <c r="L23" s="83">
        <v>10384190</v>
      </c>
      <c r="M23" s="84">
        <v>-28206447</v>
      </c>
      <c r="N23" s="31">
        <f t="shared" si="4"/>
        <v>997.1399502512955</v>
      </c>
      <c r="O23" s="30">
        <f t="shared" si="5"/>
        <v>-137.33274524083095</v>
      </c>
      <c r="P23" s="5"/>
      <c r="Q23" s="32"/>
    </row>
    <row r="24" spans="1:17" ht="12.75">
      <c r="A24" s="6" t="s">
        <v>16</v>
      </c>
      <c r="B24" s="28" t="s">
        <v>32</v>
      </c>
      <c r="C24" s="62">
        <v>512085604</v>
      </c>
      <c r="D24" s="63">
        <v>443924887</v>
      </c>
      <c r="E24" s="64">
        <f t="shared" si="0"/>
        <v>-68160717</v>
      </c>
      <c r="F24" s="62">
        <v>564630040</v>
      </c>
      <c r="G24" s="63">
        <v>522686905</v>
      </c>
      <c r="H24" s="64">
        <f t="shared" si="1"/>
        <v>-41943135</v>
      </c>
      <c r="I24" s="64">
        <v>528572462</v>
      </c>
      <c r="J24" s="29">
        <f t="shared" si="2"/>
        <v>-13.310414600133926</v>
      </c>
      <c r="K24" s="30">
        <f t="shared" si="3"/>
        <v>-7.428427825058688</v>
      </c>
      <c r="L24" s="83">
        <v>10384190</v>
      </c>
      <c r="M24" s="84">
        <v>-28206447</v>
      </c>
      <c r="N24" s="31">
        <f t="shared" si="4"/>
        <v>-656.3893476525371</v>
      </c>
      <c r="O24" s="30">
        <f t="shared" si="5"/>
        <v>148.70052580532388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10384190</v>
      </c>
      <c r="M25" s="84">
        <v>-28206447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616485597</v>
      </c>
      <c r="D26" s="66">
        <v>626869787</v>
      </c>
      <c r="E26" s="67">
        <f t="shared" si="0"/>
        <v>10384190</v>
      </c>
      <c r="F26" s="65">
        <v>675498720</v>
      </c>
      <c r="G26" s="66">
        <v>647292273</v>
      </c>
      <c r="H26" s="67">
        <f t="shared" si="1"/>
        <v>-28206447</v>
      </c>
      <c r="I26" s="67">
        <v>659297308</v>
      </c>
      <c r="J26" s="42">
        <f t="shared" si="2"/>
        <v>1.6844172922339984</v>
      </c>
      <c r="K26" s="35">
        <f t="shared" si="3"/>
        <v>-4.1756477347581065</v>
      </c>
      <c r="L26" s="88">
        <v>10384190</v>
      </c>
      <c r="M26" s="86">
        <v>-28206447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169132000</v>
      </c>
      <c r="D28" s="63">
        <v>55850003</v>
      </c>
      <c r="E28" s="64">
        <f t="shared" si="0"/>
        <v>-113281997</v>
      </c>
      <c r="F28" s="62">
        <v>188196556</v>
      </c>
      <c r="G28" s="63">
        <v>67866103</v>
      </c>
      <c r="H28" s="64">
        <f t="shared" si="1"/>
        <v>-120330453</v>
      </c>
      <c r="I28" s="64">
        <v>86882944</v>
      </c>
      <c r="J28" s="29">
        <f t="shared" si="2"/>
        <v>-66.97845292434312</v>
      </c>
      <c r="K28" s="30">
        <f t="shared" si="3"/>
        <v>-63.93871150330721</v>
      </c>
      <c r="L28" s="83">
        <v>10384190</v>
      </c>
      <c r="M28" s="84">
        <v>-28206447</v>
      </c>
      <c r="N28" s="31">
        <f t="shared" si="4"/>
        <v>-1090.9083616536293</v>
      </c>
      <c r="O28" s="30">
        <f t="shared" si="5"/>
        <v>426.60620460279875</v>
      </c>
      <c r="P28" s="5"/>
      <c r="Q28" s="32"/>
    </row>
    <row r="29" spans="1:17" ht="12.75">
      <c r="A29" s="6" t="s">
        <v>16</v>
      </c>
      <c r="B29" s="28" t="s">
        <v>36</v>
      </c>
      <c r="C29" s="62">
        <v>82600000</v>
      </c>
      <c r="D29" s="63">
        <v>116700000</v>
      </c>
      <c r="E29" s="64">
        <f t="shared" si="0"/>
        <v>34100000</v>
      </c>
      <c r="F29" s="62">
        <v>89078000</v>
      </c>
      <c r="G29" s="63">
        <v>100352300</v>
      </c>
      <c r="H29" s="64">
        <f t="shared" si="1"/>
        <v>11274300</v>
      </c>
      <c r="I29" s="64">
        <v>107204706</v>
      </c>
      <c r="J29" s="29">
        <f t="shared" si="2"/>
        <v>41.28329297820823</v>
      </c>
      <c r="K29" s="30">
        <f t="shared" si="3"/>
        <v>12.656660454882237</v>
      </c>
      <c r="L29" s="83">
        <v>10384190</v>
      </c>
      <c r="M29" s="84">
        <v>-28206447</v>
      </c>
      <c r="N29" s="31">
        <f t="shared" si="4"/>
        <v>328.38382194470637</v>
      </c>
      <c r="O29" s="30">
        <f t="shared" si="5"/>
        <v>-39.97064926326949</v>
      </c>
      <c r="P29" s="5"/>
      <c r="Q29" s="32"/>
    </row>
    <row r="30" spans="1:17" ht="12.75">
      <c r="A30" s="6" t="s">
        <v>16</v>
      </c>
      <c r="B30" s="28" t="s">
        <v>37</v>
      </c>
      <c r="C30" s="62">
        <v>3000000</v>
      </c>
      <c r="D30" s="63">
        <v>1500000</v>
      </c>
      <c r="E30" s="64">
        <f t="shared" si="0"/>
        <v>-1500000</v>
      </c>
      <c r="F30" s="62">
        <v>3000000</v>
      </c>
      <c r="G30" s="63">
        <v>1500000</v>
      </c>
      <c r="H30" s="64">
        <f t="shared" si="1"/>
        <v>-1500000</v>
      </c>
      <c r="I30" s="64">
        <v>1500000</v>
      </c>
      <c r="J30" s="29">
        <f t="shared" si="2"/>
        <v>-50</v>
      </c>
      <c r="K30" s="30">
        <f t="shared" si="3"/>
        <v>-50</v>
      </c>
      <c r="L30" s="83">
        <v>10384190</v>
      </c>
      <c r="M30" s="84">
        <v>-28206447</v>
      </c>
      <c r="N30" s="31">
        <f t="shared" si="4"/>
        <v>-14.445036155925498</v>
      </c>
      <c r="O30" s="30">
        <f t="shared" si="5"/>
        <v>5.317933166130424</v>
      </c>
      <c r="P30" s="5"/>
      <c r="Q30" s="32"/>
    </row>
    <row r="31" spans="1:17" ht="12.75">
      <c r="A31" s="6" t="s">
        <v>16</v>
      </c>
      <c r="B31" s="28" t="s">
        <v>38</v>
      </c>
      <c r="C31" s="62">
        <v>177335961</v>
      </c>
      <c r="D31" s="63">
        <v>264669275</v>
      </c>
      <c r="E31" s="64">
        <f t="shared" si="0"/>
        <v>87333314</v>
      </c>
      <c r="F31" s="62">
        <v>186742186</v>
      </c>
      <c r="G31" s="63">
        <v>284310894</v>
      </c>
      <c r="H31" s="64">
        <f t="shared" si="1"/>
        <v>97568708</v>
      </c>
      <c r="I31" s="64">
        <v>304610771</v>
      </c>
      <c r="J31" s="29">
        <f t="shared" si="2"/>
        <v>49.2473796671167</v>
      </c>
      <c r="K31" s="30">
        <f t="shared" si="3"/>
        <v>52.247812928568806</v>
      </c>
      <c r="L31" s="83">
        <v>10384190</v>
      </c>
      <c r="M31" s="84">
        <v>-28206447</v>
      </c>
      <c r="N31" s="31">
        <f t="shared" si="4"/>
        <v>841.021918897863</v>
      </c>
      <c r="O31" s="30">
        <f t="shared" si="5"/>
        <v>-345.90924549979655</v>
      </c>
      <c r="P31" s="5"/>
      <c r="Q31" s="32"/>
    </row>
    <row r="32" spans="1:17" ht="12.75">
      <c r="A32" s="6" t="s">
        <v>16</v>
      </c>
      <c r="B32" s="28" t="s">
        <v>39</v>
      </c>
      <c r="C32" s="62">
        <v>184417636</v>
      </c>
      <c r="D32" s="63">
        <v>188150509</v>
      </c>
      <c r="E32" s="64">
        <f t="shared" si="0"/>
        <v>3732873</v>
      </c>
      <c r="F32" s="62">
        <v>208481978</v>
      </c>
      <c r="G32" s="63">
        <v>193262976</v>
      </c>
      <c r="H32" s="64">
        <f t="shared" si="1"/>
        <v>-15219002</v>
      </c>
      <c r="I32" s="64">
        <v>159098887</v>
      </c>
      <c r="J32" s="29">
        <f t="shared" si="2"/>
        <v>2.024141010027913</v>
      </c>
      <c r="K32" s="30">
        <f t="shared" si="3"/>
        <v>-7.29991251330127</v>
      </c>
      <c r="L32" s="83">
        <v>10384190</v>
      </c>
      <c r="M32" s="84">
        <v>-28206447</v>
      </c>
      <c r="N32" s="31">
        <f t="shared" si="4"/>
        <v>35.947656966985384</v>
      </c>
      <c r="O32" s="30">
        <f t="shared" si="5"/>
        <v>53.95575699413684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616485597</v>
      </c>
      <c r="D33" s="81">
        <v>626869787</v>
      </c>
      <c r="E33" s="82">
        <f t="shared" si="0"/>
        <v>10384190</v>
      </c>
      <c r="F33" s="80">
        <v>675498720</v>
      </c>
      <c r="G33" s="81">
        <v>647292273</v>
      </c>
      <c r="H33" s="82">
        <f t="shared" si="1"/>
        <v>-28206447</v>
      </c>
      <c r="I33" s="82">
        <v>659297308</v>
      </c>
      <c r="J33" s="57">
        <f t="shared" si="2"/>
        <v>1.6844172922339984</v>
      </c>
      <c r="K33" s="58">
        <f t="shared" si="3"/>
        <v>-4.1756477347581065</v>
      </c>
      <c r="L33" s="95">
        <v>10384190</v>
      </c>
      <c r="M33" s="96">
        <v>-28206447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7203418</v>
      </c>
      <c r="D8" s="63">
        <v>7155212</v>
      </c>
      <c r="E8" s="64">
        <f>$D8-$C8</f>
        <v>-48206</v>
      </c>
      <c r="F8" s="62">
        <v>7534775</v>
      </c>
      <c r="G8" s="63">
        <v>7175872</v>
      </c>
      <c r="H8" s="64">
        <f>$G8-$F8</f>
        <v>-358903</v>
      </c>
      <c r="I8" s="64">
        <v>7189645</v>
      </c>
      <c r="J8" s="29">
        <f>IF(($C8=0),0,(($E8/$C8)*100))</f>
        <v>-0.6692100888772524</v>
      </c>
      <c r="K8" s="30">
        <f>IF(($F8=0),0,(($H8/$F8)*100))</f>
        <v>-4.763287556695455</v>
      </c>
      <c r="L8" s="83">
        <v>958011</v>
      </c>
      <c r="M8" s="84">
        <v>-11528427</v>
      </c>
      <c r="N8" s="31">
        <f>IF(($L8=0),0,(($E8/$L8)*100))</f>
        <v>-5.0318837675141515</v>
      </c>
      <c r="O8" s="30">
        <f>IF(($M8=0),0,(($H8/$M8)*100))</f>
        <v>3.1132000922589005</v>
      </c>
      <c r="P8" s="5"/>
      <c r="Q8" s="32"/>
    </row>
    <row r="9" spans="1:17" ht="12.75">
      <c r="A9" s="2" t="s">
        <v>16</v>
      </c>
      <c r="B9" s="28" t="s">
        <v>19</v>
      </c>
      <c r="C9" s="62">
        <v>63435957</v>
      </c>
      <c r="D9" s="63">
        <v>68652346</v>
      </c>
      <c r="E9" s="64">
        <f>$D9-$C9</f>
        <v>5216389</v>
      </c>
      <c r="F9" s="62">
        <v>67023200</v>
      </c>
      <c r="G9" s="63">
        <v>64683872</v>
      </c>
      <c r="H9" s="64">
        <f>$G9-$F9</f>
        <v>-2339328</v>
      </c>
      <c r="I9" s="64">
        <v>64713773</v>
      </c>
      <c r="J9" s="29">
        <f>IF(($C9=0),0,(($E9/$C9)*100))</f>
        <v>8.223079223034343</v>
      </c>
      <c r="K9" s="30">
        <f>IF(($F9=0),0,(($H9/$F9)*100))</f>
        <v>-3.490325737953425</v>
      </c>
      <c r="L9" s="83">
        <v>958011</v>
      </c>
      <c r="M9" s="84">
        <v>-11528427</v>
      </c>
      <c r="N9" s="31">
        <f>IF(($L9=0),0,(($E9/$L9)*100))</f>
        <v>544.5019942359744</v>
      </c>
      <c r="O9" s="30">
        <f>IF(($M9=0),0,(($H9/$M9)*100))</f>
        <v>20.291822986778683</v>
      </c>
      <c r="P9" s="5"/>
      <c r="Q9" s="32"/>
    </row>
    <row r="10" spans="1:17" ht="12.75">
      <c r="A10" s="2" t="s">
        <v>16</v>
      </c>
      <c r="B10" s="28" t="s">
        <v>20</v>
      </c>
      <c r="C10" s="62">
        <v>188655934</v>
      </c>
      <c r="D10" s="63">
        <v>184445762</v>
      </c>
      <c r="E10" s="64">
        <f aca="true" t="shared" si="0" ref="E10:E33">$D10-$C10</f>
        <v>-4210172</v>
      </c>
      <c r="F10" s="62">
        <v>201915559</v>
      </c>
      <c r="G10" s="63">
        <v>193085363</v>
      </c>
      <c r="H10" s="64">
        <f aca="true" t="shared" si="1" ref="H10:H33">$G10-$F10</f>
        <v>-8830196</v>
      </c>
      <c r="I10" s="64">
        <v>194676279</v>
      </c>
      <c r="J10" s="29">
        <f aca="true" t="shared" si="2" ref="J10:J33">IF(($C10=0),0,(($E10/$C10)*100))</f>
        <v>-2.2316668819969374</v>
      </c>
      <c r="K10" s="30">
        <f aca="true" t="shared" si="3" ref="K10:K33">IF(($F10=0),0,(($H10/$F10)*100))</f>
        <v>-4.373212269392276</v>
      </c>
      <c r="L10" s="83">
        <v>958011</v>
      </c>
      <c r="M10" s="84">
        <v>-11528427</v>
      </c>
      <c r="N10" s="31">
        <f aca="true" t="shared" si="4" ref="N10:N33">IF(($L10=0),0,(($E10/$L10)*100))</f>
        <v>-439.4701104684602</v>
      </c>
      <c r="O10" s="30">
        <f aca="true" t="shared" si="5" ref="O10:O33">IF(($M10=0),0,(($H10/$M10)*100))</f>
        <v>76.59497692096242</v>
      </c>
      <c r="P10" s="5"/>
      <c r="Q10" s="32"/>
    </row>
    <row r="11" spans="1:17" ht="16.5">
      <c r="A11" s="6" t="s">
        <v>16</v>
      </c>
      <c r="B11" s="33" t="s">
        <v>21</v>
      </c>
      <c r="C11" s="65">
        <v>259295309</v>
      </c>
      <c r="D11" s="66">
        <v>260253320</v>
      </c>
      <c r="E11" s="67">
        <f t="shared" si="0"/>
        <v>958011</v>
      </c>
      <c r="F11" s="65">
        <v>276473534</v>
      </c>
      <c r="G11" s="66">
        <v>264945107</v>
      </c>
      <c r="H11" s="67">
        <f t="shared" si="1"/>
        <v>-11528427</v>
      </c>
      <c r="I11" s="67">
        <v>266579697</v>
      </c>
      <c r="J11" s="34">
        <f t="shared" si="2"/>
        <v>0.3694671545330579</v>
      </c>
      <c r="K11" s="35">
        <f t="shared" si="3"/>
        <v>-4.169812145563271</v>
      </c>
      <c r="L11" s="85">
        <v>958011</v>
      </c>
      <c r="M11" s="86">
        <v>-11528427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65845806</v>
      </c>
      <c r="D13" s="63">
        <v>77256258</v>
      </c>
      <c r="E13" s="64">
        <f t="shared" si="0"/>
        <v>11410452</v>
      </c>
      <c r="F13" s="62">
        <v>69955003</v>
      </c>
      <c r="G13" s="63">
        <v>77476179</v>
      </c>
      <c r="H13" s="64">
        <f t="shared" si="1"/>
        <v>7521176</v>
      </c>
      <c r="I13" s="64">
        <v>77622788</v>
      </c>
      <c r="J13" s="29">
        <f t="shared" si="2"/>
        <v>17.32904902098093</v>
      </c>
      <c r="K13" s="30">
        <f t="shared" si="3"/>
        <v>10.751448327434137</v>
      </c>
      <c r="L13" s="83">
        <v>-3489605</v>
      </c>
      <c r="M13" s="84">
        <v>-18633478</v>
      </c>
      <c r="N13" s="31">
        <f t="shared" si="4"/>
        <v>-326.98405693481067</v>
      </c>
      <c r="O13" s="30">
        <f t="shared" si="5"/>
        <v>-40.363779644358395</v>
      </c>
      <c r="P13" s="5"/>
      <c r="Q13" s="32"/>
    </row>
    <row r="14" spans="1:17" ht="12.75">
      <c r="A14" s="2" t="s">
        <v>16</v>
      </c>
      <c r="B14" s="28" t="s">
        <v>24</v>
      </c>
      <c r="C14" s="62">
        <v>37807891</v>
      </c>
      <c r="D14" s="63">
        <v>39074599</v>
      </c>
      <c r="E14" s="64">
        <f t="shared" si="0"/>
        <v>1266708</v>
      </c>
      <c r="F14" s="62">
        <v>39799578</v>
      </c>
      <c r="G14" s="63">
        <v>39187422</v>
      </c>
      <c r="H14" s="64">
        <f t="shared" si="1"/>
        <v>-612156</v>
      </c>
      <c r="I14" s="64">
        <v>39262638</v>
      </c>
      <c r="J14" s="29">
        <f t="shared" si="2"/>
        <v>3.350379951105974</v>
      </c>
      <c r="K14" s="30">
        <f t="shared" si="3"/>
        <v>-1.5380967104726588</v>
      </c>
      <c r="L14" s="83">
        <v>-3489605</v>
      </c>
      <c r="M14" s="84">
        <v>-18633478</v>
      </c>
      <c r="N14" s="31">
        <f t="shared" si="4"/>
        <v>-36.29946655853599</v>
      </c>
      <c r="O14" s="30">
        <f t="shared" si="5"/>
        <v>3.2852481968207976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-3489605</v>
      </c>
      <c r="M15" s="84">
        <v>-18633478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31996543</v>
      </c>
      <c r="D16" s="63">
        <v>35361380</v>
      </c>
      <c r="E16" s="64">
        <f t="shared" si="0"/>
        <v>3364837</v>
      </c>
      <c r="F16" s="62">
        <v>33468384</v>
      </c>
      <c r="G16" s="63">
        <v>33311888</v>
      </c>
      <c r="H16" s="64">
        <f t="shared" si="1"/>
        <v>-156496</v>
      </c>
      <c r="I16" s="64">
        <v>33311888</v>
      </c>
      <c r="J16" s="29">
        <f t="shared" si="2"/>
        <v>10.51625170881742</v>
      </c>
      <c r="K16" s="30">
        <f t="shared" si="3"/>
        <v>-0.467593535439297</v>
      </c>
      <c r="L16" s="83">
        <v>-3489605</v>
      </c>
      <c r="M16" s="84">
        <v>-18633478</v>
      </c>
      <c r="N16" s="31">
        <f t="shared" si="4"/>
        <v>-96.42458100558659</v>
      </c>
      <c r="O16" s="30">
        <f t="shared" si="5"/>
        <v>0.8398646779736988</v>
      </c>
      <c r="P16" s="5"/>
      <c r="Q16" s="32"/>
    </row>
    <row r="17" spans="1:17" ht="12.75">
      <c r="A17" s="2" t="s">
        <v>16</v>
      </c>
      <c r="B17" s="28" t="s">
        <v>26</v>
      </c>
      <c r="C17" s="62">
        <v>115650243</v>
      </c>
      <c r="D17" s="63">
        <v>96118641</v>
      </c>
      <c r="E17" s="64">
        <f t="shared" si="0"/>
        <v>-19531602</v>
      </c>
      <c r="F17" s="62">
        <v>121734742</v>
      </c>
      <c r="G17" s="63">
        <v>96348740</v>
      </c>
      <c r="H17" s="64">
        <f t="shared" si="1"/>
        <v>-25386002</v>
      </c>
      <c r="I17" s="64">
        <v>96485475</v>
      </c>
      <c r="J17" s="41">
        <f t="shared" si="2"/>
        <v>-16.88850926149805</v>
      </c>
      <c r="K17" s="30">
        <f t="shared" si="3"/>
        <v>-20.853539082540628</v>
      </c>
      <c r="L17" s="87">
        <v>-3489605</v>
      </c>
      <c r="M17" s="84">
        <v>-18633478</v>
      </c>
      <c r="N17" s="31">
        <f t="shared" si="4"/>
        <v>559.7081044989333</v>
      </c>
      <c r="O17" s="30">
        <f t="shared" si="5"/>
        <v>136.2386667695639</v>
      </c>
      <c r="P17" s="5"/>
      <c r="Q17" s="32"/>
    </row>
    <row r="18" spans="1:17" ht="16.5">
      <c r="A18" s="2" t="s">
        <v>16</v>
      </c>
      <c r="B18" s="33" t="s">
        <v>27</v>
      </c>
      <c r="C18" s="65">
        <v>251300483</v>
      </c>
      <c r="D18" s="66">
        <v>247810878</v>
      </c>
      <c r="E18" s="67">
        <f t="shared" si="0"/>
        <v>-3489605</v>
      </c>
      <c r="F18" s="65">
        <v>264957707</v>
      </c>
      <c r="G18" s="66">
        <v>246324229</v>
      </c>
      <c r="H18" s="67">
        <f t="shared" si="1"/>
        <v>-18633478</v>
      </c>
      <c r="I18" s="67">
        <v>246682789</v>
      </c>
      <c r="J18" s="42">
        <f t="shared" si="2"/>
        <v>-1.3886185009839396</v>
      </c>
      <c r="K18" s="35">
        <f t="shared" si="3"/>
        <v>-7.032623512249825</v>
      </c>
      <c r="L18" s="88">
        <v>-3489605</v>
      </c>
      <c r="M18" s="86">
        <v>-18633478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7994826</v>
      </c>
      <c r="D19" s="72">
        <v>12442442</v>
      </c>
      <c r="E19" s="73">
        <f t="shared" si="0"/>
        <v>4447616</v>
      </c>
      <c r="F19" s="74">
        <v>11515827</v>
      </c>
      <c r="G19" s="75">
        <v>18620878</v>
      </c>
      <c r="H19" s="76">
        <f t="shared" si="1"/>
        <v>7105051</v>
      </c>
      <c r="I19" s="76">
        <v>19896908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28255150</v>
      </c>
      <c r="M22" s="84">
        <v>46103200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2000000</v>
      </c>
      <c r="E23" s="64">
        <f t="shared" si="0"/>
        <v>2000000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28255150</v>
      </c>
      <c r="M23" s="84">
        <v>46103200</v>
      </c>
      <c r="N23" s="31">
        <f t="shared" si="4"/>
        <v>7.078355627204244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26255150</v>
      </c>
      <c r="E24" s="64">
        <f t="shared" si="0"/>
        <v>26255150</v>
      </c>
      <c r="F24" s="62">
        <v>0</v>
      </c>
      <c r="G24" s="63">
        <v>46103200</v>
      </c>
      <c r="H24" s="64">
        <f t="shared" si="1"/>
        <v>46103200</v>
      </c>
      <c r="I24" s="64">
        <v>48698550</v>
      </c>
      <c r="J24" s="29">
        <f t="shared" si="2"/>
        <v>0</v>
      </c>
      <c r="K24" s="30">
        <f t="shared" si="3"/>
        <v>0</v>
      </c>
      <c r="L24" s="83">
        <v>28255150</v>
      </c>
      <c r="M24" s="84">
        <v>46103200</v>
      </c>
      <c r="N24" s="31">
        <f t="shared" si="4"/>
        <v>92.92164437279575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28255150</v>
      </c>
      <c r="M25" s="84">
        <v>46103200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28255150</v>
      </c>
      <c r="E26" s="67">
        <f t="shared" si="0"/>
        <v>28255150</v>
      </c>
      <c r="F26" s="65">
        <v>0</v>
      </c>
      <c r="G26" s="66">
        <v>46103200</v>
      </c>
      <c r="H26" s="67">
        <f t="shared" si="1"/>
        <v>46103200</v>
      </c>
      <c r="I26" s="67">
        <v>48698550</v>
      </c>
      <c r="J26" s="42">
        <f t="shared" si="2"/>
        <v>0</v>
      </c>
      <c r="K26" s="35">
        <f t="shared" si="3"/>
        <v>0</v>
      </c>
      <c r="L26" s="88">
        <v>28255150</v>
      </c>
      <c r="M26" s="86">
        <v>46103200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10201772</v>
      </c>
      <c r="D28" s="63">
        <v>1402741</v>
      </c>
      <c r="E28" s="64">
        <f t="shared" si="0"/>
        <v>-8799031</v>
      </c>
      <c r="F28" s="62">
        <v>9000000</v>
      </c>
      <c r="G28" s="63">
        <v>0</v>
      </c>
      <c r="H28" s="64">
        <f t="shared" si="1"/>
        <v>-9000000</v>
      </c>
      <c r="I28" s="64">
        <v>13625823</v>
      </c>
      <c r="J28" s="29">
        <f t="shared" si="2"/>
        <v>-86.25002597587948</v>
      </c>
      <c r="K28" s="30">
        <f t="shared" si="3"/>
        <v>-100</v>
      </c>
      <c r="L28" s="83">
        <v>-8000000</v>
      </c>
      <c r="M28" s="84">
        <v>-1500000</v>
      </c>
      <c r="N28" s="31">
        <f t="shared" si="4"/>
        <v>109.9878875</v>
      </c>
      <c r="O28" s="30">
        <f t="shared" si="5"/>
        <v>600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10000000</v>
      </c>
      <c r="D29" s="63">
        <v>910922</v>
      </c>
      <c r="E29" s="64">
        <f t="shared" si="0"/>
        <v>-9089078</v>
      </c>
      <c r="F29" s="62">
        <v>20000000</v>
      </c>
      <c r="G29" s="63">
        <v>18500000</v>
      </c>
      <c r="H29" s="64">
        <f t="shared" si="1"/>
        <v>-1500000</v>
      </c>
      <c r="I29" s="64">
        <v>20000000</v>
      </c>
      <c r="J29" s="29">
        <f t="shared" si="2"/>
        <v>-90.89078</v>
      </c>
      <c r="K29" s="30">
        <f t="shared" si="3"/>
        <v>-7.5</v>
      </c>
      <c r="L29" s="83">
        <v>-8000000</v>
      </c>
      <c r="M29" s="84">
        <v>-1500000</v>
      </c>
      <c r="N29" s="31">
        <f t="shared" si="4"/>
        <v>113.61347500000001</v>
      </c>
      <c r="O29" s="30">
        <f t="shared" si="5"/>
        <v>100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-8000000</v>
      </c>
      <c r="M30" s="84">
        <v>-1500000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7470200</v>
      </c>
      <c r="D31" s="63">
        <v>7141487</v>
      </c>
      <c r="E31" s="64">
        <f t="shared" si="0"/>
        <v>-328713</v>
      </c>
      <c r="F31" s="62">
        <v>8843710</v>
      </c>
      <c r="G31" s="63">
        <v>0</v>
      </c>
      <c r="H31" s="64">
        <f t="shared" si="1"/>
        <v>-8843710</v>
      </c>
      <c r="I31" s="64">
        <v>0</v>
      </c>
      <c r="J31" s="29">
        <f t="shared" si="2"/>
        <v>-4.40032395384327</v>
      </c>
      <c r="K31" s="30">
        <f t="shared" si="3"/>
        <v>-100</v>
      </c>
      <c r="L31" s="83">
        <v>-8000000</v>
      </c>
      <c r="M31" s="84">
        <v>-1500000</v>
      </c>
      <c r="N31" s="31">
        <f t="shared" si="4"/>
        <v>4.1089125</v>
      </c>
      <c r="O31" s="30">
        <f t="shared" si="5"/>
        <v>589.5806666666667</v>
      </c>
      <c r="P31" s="5"/>
      <c r="Q31" s="32"/>
    </row>
    <row r="32" spans="1:17" ht="12.75">
      <c r="A32" s="6" t="s">
        <v>16</v>
      </c>
      <c r="B32" s="28" t="s">
        <v>39</v>
      </c>
      <c r="C32" s="62">
        <v>8583178</v>
      </c>
      <c r="D32" s="63">
        <v>18800000</v>
      </c>
      <c r="E32" s="64">
        <f t="shared" si="0"/>
        <v>10216822</v>
      </c>
      <c r="F32" s="62">
        <v>9759490</v>
      </c>
      <c r="G32" s="63">
        <v>27603200</v>
      </c>
      <c r="H32" s="64">
        <f t="shared" si="1"/>
        <v>17843710</v>
      </c>
      <c r="I32" s="64">
        <v>15072727</v>
      </c>
      <c r="J32" s="29">
        <f t="shared" si="2"/>
        <v>119.03309007456212</v>
      </c>
      <c r="K32" s="30">
        <f t="shared" si="3"/>
        <v>182.83445139039029</v>
      </c>
      <c r="L32" s="83">
        <v>-8000000</v>
      </c>
      <c r="M32" s="84">
        <v>-1500000</v>
      </c>
      <c r="N32" s="31">
        <f t="shared" si="4"/>
        <v>-127.71027500000001</v>
      </c>
      <c r="O32" s="30">
        <f t="shared" si="5"/>
        <v>-1189.5806666666667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36255150</v>
      </c>
      <c r="D33" s="81">
        <v>28255150</v>
      </c>
      <c r="E33" s="82">
        <f t="shared" si="0"/>
        <v>-8000000</v>
      </c>
      <c r="F33" s="80">
        <v>47603200</v>
      </c>
      <c r="G33" s="81">
        <v>46103200</v>
      </c>
      <c r="H33" s="82">
        <f t="shared" si="1"/>
        <v>-1500000</v>
      </c>
      <c r="I33" s="82">
        <v>48698550</v>
      </c>
      <c r="J33" s="57">
        <f t="shared" si="2"/>
        <v>-22.065830647508008</v>
      </c>
      <c r="K33" s="58">
        <f t="shared" si="3"/>
        <v>-3.1510486689970425</v>
      </c>
      <c r="L33" s="95">
        <v>-8000000</v>
      </c>
      <c r="M33" s="96">
        <v>-1500000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155391048</v>
      </c>
      <c r="D8" s="63">
        <v>149168373</v>
      </c>
      <c r="E8" s="64">
        <f>$D8-$C8</f>
        <v>-6222675</v>
      </c>
      <c r="F8" s="62">
        <v>162487242</v>
      </c>
      <c r="G8" s="63">
        <v>155433444</v>
      </c>
      <c r="H8" s="64">
        <f>$G8-$F8</f>
        <v>-7053798</v>
      </c>
      <c r="I8" s="64">
        <v>162272515</v>
      </c>
      <c r="J8" s="29">
        <f>IF(($C8=0),0,(($E8/$C8)*100))</f>
        <v>-4.00452605223436</v>
      </c>
      <c r="K8" s="30">
        <f>IF(($F8=0),0,(($H8/$F8)*100))</f>
        <v>-4.341139595439746</v>
      </c>
      <c r="L8" s="83">
        <v>-15851769</v>
      </c>
      <c r="M8" s="84">
        <v>-15454611</v>
      </c>
      <c r="N8" s="31">
        <f>IF(($L8=0),0,(($E8/$L8)*100))</f>
        <v>39.255397930666284</v>
      </c>
      <c r="O8" s="30">
        <f>IF(($M8=0),0,(($H8/$M8)*100))</f>
        <v>45.64202877704266</v>
      </c>
      <c r="P8" s="5"/>
      <c r="Q8" s="32"/>
    </row>
    <row r="9" spans="1:17" ht="12.75">
      <c r="A9" s="2" t="s">
        <v>16</v>
      </c>
      <c r="B9" s="28" t="s">
        <v>19</v>
      </c>
      <c r="C9" s="62">
        <v>186680737</v>
      </c>
      <c r="D9" s="63">
        <v>189469142</v>
      </c>
      <c r="E9" s="64">
        <f>$D9-$C9</f>
        <v>2788405</v>
      </c>
      <c r="F9" s="62">
        <v>186878610</v>
      </c>
      <c r="G9" s="63">
        <v>197426848</v>
      </c>
      <c r="H9" s="64">
        <f>$G9-$F9</f>
        <v>10548238</v>
      </c>
      <c r="I9" s="64">
        <v>206113629</v>
      </c>
      <c r="J9" s="29">
        <f>IF(($C9=0),0,(($E9/$C9)*100))</f>
        <v>1.4936758043761098</v>
      </c>
      <c r="K9" s="30">
        <f>IF(($F9=0),0,(($H9/$F9)*100))</f>
        <v>5.644433035969178</v>
      </c>
      <c r="L9" s="83">
        <v>-15851769</v>
      </c>
      <c r="M9" s="84">
        <v>-15454611</v>
      </c>
      <c r="N9" s="31">
        <f>IF(($L9=0),0,(($E9/$L9)*100))</f>
        <v>-17.59049731294974</v>
      </c>
      <c r="O9" s="30">
        <f>IF(($M9=0),0,(($H9/$M9)*100))</f>
        <v>-68.2530152328001</v>
      </c>
      <c r="P9" s="5"/>
      <c r="Q9" s="32"/>
    </row>
    <row r="10" spans="1:17" ht="12.75">
      <c r="A10" s="2" t="s">
        <v>16</v>
      </c>
      <c r="B10" s="28" t="s">
        <v>20</v>
      </c>
      <c r="C10" s="62">
        <v>576268786</v>
      </c>
      <c r="D10" s="63">
        <v>563851287</v>
      </c>
      <c r="E10" s="64">
        <f aca="true" t="shared" si="0" ref="E10:E33">$D10-$C10</f>
        <v>-12417499</v>
      </c>
      <c r="F10" s="62">
        <v>610099488</v>
      </c>
      <c r="G10" s="63">
        <v>591150437</v>
      </c>
      <c r="H10" s="64">
        <f aca="true" t="shared" si="1" ref="H10:H33">$G10-$F10</f>
        <v>-18949051</v>
      </c>
      <c r="I10" s="64">
        <v>587057849</v>
      </c>
      <c r="J10" s="29">
        <f aca="true" t="shared" si="2" ref="J10:J33">IF(($C10=0),0,(($E10/$C10)*100))</f>
        <v>-2.154810272857638</v>
      </c>
      <c r="K10" s="30">
        <f aca="true" t="shared" si="3" ref="K10:K33">IF(($F10=0),0,(($H10/$F10)*100))</f>
        <v>-3.105895247038791</v>
      </c>
      <c r="L10" s="83">
        <v>-15851769</v>
      </c>
      <c r="M10" s="84">
        <v>-15454611</v>
      </c>
      <c r="N10" s="31">
        <f aca="true" t="shared" si="4" ref="N10:N33">IF(($L10=0),0,(($E10/$L10)*100))</f>
        <v>78.33509938228346</v>
      </c>
      <c r="O10" s="30">
        <f aca="true" t="shared" si="5" ref="O10:O33">IF(($M10=0),0,(($H10/$M10)*100))</f>
        <v>122.61098645575746</v>
      </c>
      <c r="P10" s="5"/>
      <c r="Q10" s="32"/>
    </row>
    <row r="11" spans="1:17" ht="16.5">
      <c r="A11" s="6" t="s">
        <v>16</v>
      </c>
      <c r="B11" s="33" t="s">
        <v>21</v>
      </c>
      <c r="C11" s="65">
        <v>918340571</v>
      </c>
      <c r="D11" s="66">
        <v>902488802</v>
      </c>
      <c r="E11" s="67">
        <f t="shared" si="0"/>
        <v>-15851769</v>
      </c>
      <c r="F11" s="65">
        <v>959465340</v>
      </c>
      <c r="G11" s="66">
        <v>944010729</v>
      </c>
      <c r="H11" s="67">
        <f t="shared" si="1"/>
        <v>-15454611</v>
      </c>
      <c r="I11" s="67">
        <v>955443993</v>
      </c>
      <c r="J11" s="34">
        <f t="shared" si="2"/>
        <v>-1.7261318404716328</v>
      </c>
      <c r="K11" s="35">
        <f t="shared" si="3"/>
        <v>-1.6107524009152847</v>
      </c>
      <c r="L11" s="85">
        <v>-15851769</v>
      </c>
      <c r="M11" s="86">
        <v>-15454611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285488524</v>
      </c>
      <c r="D13" s="63">
        <v>260970750</v>
      </c>
      <c r="E13" s="64">
        <f t="shared" si="0"/>
        <v>-24517774</v>
      </c>
      <c r="F13" s="62">
        <v>297692408</v>
      </c>
      <c r="G13" s="63">
        <v>267006039</v>
      </c>
      <c r="H13" s="64">
        <f t="shared" si="1"/>
        <v>-30686369</v>
      </c>
      <c r="I13" s="64">
        <v>275084783</v>
      </c>
      <c r="J13" s="29">
        <f t="shared" si="2"/>
        <v>-8.588006851021444</v>
      </c>
      <c r="K13" s="30">
        <f t="shared" si="3"/>
        <v>-10.308079136502533</v>
      </c>
      <c r="L13" s="83">
        <v>-33046313</v>
      </c>
      <c r="M13" s="84">
        <v>-32204075</v>
      </c>
      <c r="N13" s="31">
        <f t="shared" si="4"/>
        <v>74.19216177005889</v>
      </c>
      <c r="O13" s="30">
        <f t="shared" si="5"/>
        <v>95.28722374420008</v>
      </c>
      <c r="P13" s="5"/>
      <c r="Q13" s="32"/>
    </row>
    <row r="14" spans="1:17" ht="12.75">
      <c r="A14" s="2" t="s">
        <v>16</v>
      </c>
      <c r="B14" s="28" t="s">
        <v>24</v>
      </c>
      <c r="C14" s="62">
        <v>195274984</v>
      </c>
      <c r="D14" s="63">
        <v>218876530</v>
      </c>
      <c r="E14" s="64">
        <f t="shared" si="0"/>
        <v>23601546</v>
      </c>
      <c r="F14" s="62">
        <v>195789011</v>
      </c>
      <c r="G14" s="63">
        <v>227844206</v>
      </c>
      <c r="H14" s="64">
        <f t="shared" si="1"/>
        <v>32055195</v>
      </c>
      <c r="I14" s="64">
        <v>237643621</v>
      </c>
      <c r="J14" s="29">
        <f t="shared" si="2"/>
        <v>12.086313114228703</v>
      </c>
      <c r="K14" s="30">
        <f t="shared" si="3"/>
        <v>16.37231570672779</v>
      </c>
      <c r="L14" s="83">
        <v>-33046313</v>
      </c>
      <c r="M14" s="84">
        <v>-32204075</v>
      </c>
      <c r="N14" s="31">
        <f t="shared" si="4"/>
        <v>-71.4196043594939</v>
      </c>
      <c r="O14" s="30">
        <f t="shared" si="5"/>
        <v>-99.5376982571305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-33046313</v>
      </c>
      <c r="M15" s="84">
        <v>-32204075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8368000</v>
      </c>
      <c r="D16" s="63">
        <v>20000000</v>
      </c>
      <c r="E16" s="64">
        <f t="shared" si="0"/>
        <v>11632000</v>
      </c>
      <c r="F16" s="62">
        <v>8752928</v>
      </c>
      <c r="G16" s="63">
        <v>20840000</v>
      </c>
      <c r="H16" s="64">
        <f t="shared" si="1"/>
        <v>12087072</v>
      </c>
      <c r="I16" s="64">
        <v>21756960</v>
      </c>
      <c r="J16" s="29">
        <f t="shared" si="2"/>
        <v>139.00573613766733</v>
      </c>
      <c r="K16" s="30">
        <f t="shared" si="3"/>
        <v>138.09175626715998</v>
      </c>
      <c r="L16" s="83">
        <v>-33046313</v>
      </c>
      <c r="M16" s="84">
        <v>-32204075</v>
      </c>
      <c r="N16" s="31">
        <f t="shared" si="4"/>
        <v>-35.199085598444825</v>
      </c>
      <c r="O16" s="30">
        <f t="shared" si="5"/>
        <v>-37.53274080997514</v>
      </c>
      <c r="P16" s="5"/>
      <c r="Q16" s="32"/>
    </row>
    <row r="17" spans="1:17" ht="12.75">
      <c r="A17" s="2" t="s">
        <v>16</v>
      </c>
      <c r="B17" s="28" t="s">
        <v>26</v>
      </c>
      <c r="C17" s="62">
        <v>400567636</v>
      </c>
      <c r="D17" s="63">
        <v>356805551</v>
      </c>
      <c r="E17" s="64">
        <f t="shared" si="0"/>
        <v>-43762085</v>
      </c>
      <c r="F17" s="62">
        <v>417723931</v>
      </c>
      <c r="G17" s="63">
        <v>372063958</v>
      </c>
      <c r="H17" s="64">
        <f t="shared" si="1"/>
        <v>-45659973</v>
      </c>
      <c r="I17" s="64">
        <v>386468827</v>
      </c>
      <c r="J17" s="41">
        <f t="shared" si="2"/>
        <v>-10.925017666679391</v>
      </c>
      <c r="K17" s="30">
        <f t="shared" si="3"/>
        <v>-10.930657693154764</v>
      </c>
      <c r="L17" s="87">
        <v>-33046313</v>
      </c>
      <c r="M17" s="84">
        <v>-32204075</v>
      </c>
      <c r="N17" s="31">
        <f t="shared" si="4"/>
        <v>132.42652818787982</v>
      </c>
      <c r="O17" s="30">
        <f t="shared" si="5"/>
        <v>141.78321532290556</v>
      </c>
      <c r="P17" s="5"/>
      <c r="Q17" s="32"/>
    </row>
    <row r="18" spans="1:17" ht="16.5">
      <c r="A18" s="2" t="s">
        <v>16</v>
      </c>
      <c r="B18" s="33" t="s">
        <v>27</v>
      </c>
      <c r="C18" s="65">
        <v>889699144</v>
      </c>
      <c r="D18" s="66">
        <v>856652831</v>
      </c>
      <c r="E18" s="67">
        <f t="shared" si="0"/>
        <v>-33046313</v>
      </c>
      <c r="F18" s="65">
        <v>919958278</v>
      </c>
      <c r="G18" s="66">
        <v>887754203</v>
      </c>
      <c r="H18" s="67">
        <f t="shared" si="1"/>
        <v>-32204075</v>
      </c>
      <c r="I18" s="67">
        <v>920954191</v>
      </c>
      <c r="J18" s="42">
        <f t="shared" si="2"/>
        <v>-3.7143244683171233</v>
      </c>
      <c r="K18" s="35">
        <f t="shared" si="3"/>
        <v>-3.5006016870691172</v>
      </c>
      <c r="L18" s="88">
        <v>-33046313</v>
      </c>
      <c r="M18" s="86">
        <v>-32204075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28641427</v>
      </c>
      <c r="D19" s="72">
        <v>45835971</v>
      </c>
      <c r="E19" s="73">
        <f t="shared" si="0"/>
        <v>17194544</v>
      </c>
      <c r="F19" s="74">
        <v>39507062</v>
      </c>
      <c r="G19" s="75">
        <v>56256526</v>
      </c>
      <c r="H19" s="76">
        <f t="shared" si="1"/>
        <v>16749464</v>
      </c>
      <c r="I19" s="76">
        <v>34489802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16234503</v>
      </c>
      <c r="M22" s="84">
        <v>-14055128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400000</v>
      </c>
      <c r="E23" s="64">
        <f t="shared" si="0"/>
        <v>400000</v>
      </c>
      <c r="F23" s="62">
        <v>6840000</v>
      </c>
      <c r="G23" s="63">
        <v>1458800</v>
      </c>
      <c r="H23" s="64">
        <f t="shared" si="1"/>
        <v>-5381200</v>
      </c>
      <c r="I23" s="64">
        <v>1522987</v>
      </c>
      <c r="J23" s="29">
        <f t="shared" si="2"/>
        <v>0</v>
      </c>
      <c r="K23" s="30">
        <f t="shared" si="3"/>
        <v>-78.67251461988303</v>
      </c>
      <c r="L23" s="83">
        <v>16234503</v>
      </c>
      <c r="M23" s="84">
        <v>-14055128</v>
      </c>
      <c r="N23" s="31">
        <f t="shared" si="4"/>
        <v>2.4638881769278678</v>
      </c>
      <c r="O23" s="30">
        <f t="shared" si="5"/>
        <v>38.28638202369982</v>
      </c>
      <c r="P23" s="5"/>
      <c r="Q23" s="32"/>
    </row>
    <row r="24" spans="1:17" ht="12.75">
      <c r="A24" s="6" t="s">
        <v>16</v>
      </c>
      <c r="B24" s="28" t="s">
        <v>32</v>
      </c>
      <c r="C24" s="62">
        <v>218925369</v>
      </c>
      <c r="D24" s="63">
        <v>234759872</v>
      </c>
      <c r="E24" s="64">
        <f t="shared" si="0"/>
        <v>15834503</v>
      </c>
      <c r="F24" s="62">
        <v>224635919</v>
      </c>
      <c r="G24" s="63">
        <v>215961991</v>
      </c>
      <c r="H24" s="64">
        <f t="shared" si="1"/>
        <v>-8673928</v>
      </c>
      <c r="I24" s="64">
        <v>241602172</v>
      </c>
      <c r="J24" s="29">
        <f t="shared" si="2"/>
        <v>7.232831476922165</v>
      </c>
      <c r="K24" s="30">
        <f t="shared" si="3"/>
        <v>-3.8613272706400976</v>
      </c>
      <c r="L24" s="83">
        <v>16234503</v>
      </c>
      <c r="M24" s="84">
        <v>-14055128</v>
      </c>
      <c r="N24" s="31">
        <f t="shared" si="4"/>
        <v>97.53611182307213</v>
      </c>
      <c r="O24" s="30">
        <f t="shared" si="5"/>
        <v>61.713617976300185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16234503</v>
      </c>
      <c r="M25" s="84">
        <v>-14055128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218925369</v>
      </c>
      <c r="D26" s="66">
        <v>235159872</v>
      </c>
      <c r="E26" s="67">
        <f t="shared" si="0"/>
        <v>16234503</v>
      </c>
      <c r="F26" s="65">
        <v>231475919</v>
      </c>
      <c r="G26" s="66">
        <v>217420791</v>
      </c>
      <c r="H26" s="67">
        <f t="shared" si="1"/>
        <v>-14055128</v>
      </c>
      <c r="I26" s="67">
        <v>243125159</v>
      </c>
      <c r="J26" s="42">
        <f t="shared" si="2"/>
        <v>7.415542143039621</v>
      </c>
      <c r="K26" s="35">
        <f t="shared" si="3"/>
        <v>-6.071961204741993</v>
      </c>
      <c r="L26" s="88">
        <v>16234503</v>
      </c>
      <c r="M26" s="86">
        <v>-14055128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94263844</v>
      </c>
      <c r="D28" s="63">
        <v>120291152</v>
      </c>
      <c r="E28" s="64">
        <f t="shared" si="0"/>
        <v>26027308</v>
      </c>
      <c r="F28" s="62">
        <v>161795920</v>
      </c>
      <c r="G28" s="63">
        <v>147309849</v>
      </c>
      <c r="H28" s="64">
        <f t="shared" si="1"/>
        <v>-14486071</v>
      </c>
      <c r="I28" s="64">
        <v>120490000</v>
      </c>
      <c r="J28" s="29">
        <f t="shared" si="2"/>
        <v>27.611125215729587</v>
      </c>
      <c r="K28" s="30">
        <f t="shared" si="3"/>
        <v>-8.953298080693258</v>
      </c>
      <c r="L28" s="83">
        <v>16234503</v>
      </c>
      <c r="M28" s="84">
        <v>-14055128</v>
      </c>
      <c r="N28" s="31">
        <f t="shared" si="4"/>
        <v>160.3209411461503</v>
      </c>
      <c r="O28" s="30">
        <f t="shared" si="5"/>
        <v>103.06609089579261</v>
      </c>
      <c r="P28" s="5"/>
      <c r="Q28" s="32"/>
    </row>
    <row r="29" spans="1:17" ht="12.75">
      <c r="A29" s="6" t="s">
        <v>16</v>
      </c>
      <c r="B29" s="28" t="s">
        <v>36</v>
      </c>
      <c r="C29" s="62">
        <v>12557370</v>
      </c>
      <c r="D29" s="63">
        <v>12557370</v>
      </c>
      <c r="E29" s="64">
        <f t="shared" si="0"/>
        <v>0</v>
      </c>
      <c r="F29" s="62">
        <v>13680000</v>
      </c>
      <c r="G29" s="63">
        <v>13680000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16234503</v>
      </c>
      <c r="M29" s="84">
        <v>-14055128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16234503</v>
      </c>
      <c r="M30" s="84">
        <v>-14055128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60000000</v>
      </c>
      <c r="D31" s="63">
        <v>60000001</v>
      </c>
      <c r="E31" s="64">
        <f t="shared" si="0"/>
        <v>1</v>
      </c>
      <c r="F31" s="62">
        <v>35999999</v>
      </c>
      <c r="G31" s="63">
        <v>34972142</v>
      </c>
      <c r="H31" s="64">
        <f t="shared" si="1"/>
        <v>-1027857</v>
      </c>
      <c r="I31" s="64">
        <v>66450000</v>
      </c>
      <c r="J31" s="29">
        <f t="shared" si="2"/>
        <v>1.6666666666666667E-06</v>
      </c>
      <c r="K31" s="30">
        <f t="shared" si="3"/>
        <v>-2.855158412643289</v>
      </c>
      <c r="L31" s="83">
        <v>16234503</v>
      </c>
      <c r="M31" s="84">
        <v>-14055128</v>
      </c>
      <c r="N31" s="31">
        <f t="shared" si="4"/>
        <v>6.159720442319669E-06</v>
      </c>
      <c r="O31" s="30">
        <f t="shared" si="5"/>
        <v>7.313039055923219</v>
      </c>
      <c r="P31" s="5"/>
      <c r="Q31" s="32"/>
    </row>
    <row r="32" spans="1:17" ht="12.75">
      <c r="A32" s="6" t="s">
        <v>16</v>
      </c>
      <c r="B32" s="28" t="s">
        <v>39</v>
      </c>
      <c r="C32" s="62">
        <v>52104155</v>
      </c>
      <c r="D32" s="63">
        <v>42311349</v>
      </c>
      <c r="E32" s="64">
        <f t="shared" si="0"/>
        <v>-9792806</v>
      </c>
      <c r="F32" s="62">
        <v>20000000</v>
      </c>
      <c r="G32" s="63">
        <v>21458800</v>
      </c>
      <c r="H32" s="64">
        <f t="shared" si="1"/>
        <v>1458800</v>
      </c>
      <c r="I32" s="64">
        <v>56185159</v>
      </c>
      <c r="J32" s="29">
        <f t="shared" si="2"/>
        <v>-18.79467386046276</v>
      </c>
      <c r="K32" s="30">
        <f t="shared" si="3"/>
        <v>7.2940000000000005</v>
      </c>
      <c r="L32" s="83">
        <v>16234503</v>
      </c>
      <c r="M32" s="84">
        <v>-14055128</v>
      </c>
      <c r="N32" s="31">
        <f t="shared" si="4"/>
        <v>-60.32094730587071</v>
      </c>
      <c r="O32" s="30">
        <f t="shared" si="5"/>
        <v>-10.379129951715843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218925369</v>
      </c>
      <c r="D33" s="81">
        <v>235159872</v>
      </c>
      <c r="E33" s="82">
        <f t="shared" si="0"/>
        <v>16234503</v>
      </c>
      <c r="F33" s="80">
        <v>231475919</v>
      </c>
      <c r="G33" s="81">
        <v>217420791</v>
      </c>
      <c r="H33" s="82">
        <f t="shared" si="1"/>
        <v>-14055128</v>
      </c>
      <c r="I33" s="82">
        <v>243125159</v>
      </c>
      <c r="J33" s="57">
        <f t="shared" si="2"/>
        <v>7.415542143039621</v>
      </c>
      <c r="K33" s="58">
        <f t="shared" si="3"/>
        <v>-6.071961204741993</v>
      </c>
      <c r="L33" s="95">
        <v>16234503</v>
      </c>
      <c r="M33" s="96">
        <v>-14055128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-1428000</v>
      </c>
      <c r="M8" s="84">
        <v>-3368600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-1428000</v>
      </c>
      <c r="M9" s="84">
        <v>-3368600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373885000</v>
      </c>
      <c r="D10" s="63">
        <v>372457000</v>
      </c>
      <c r="E10" s="64">
        <f aca="true" t="shared" si="0" ref="E10:E33">$D10-$C10</f>
        <v>-1428000</v>
      </c>
      <c r="F10" s="62">
        <v>388052000</v>
      </c>
      <c r="G10" s="63">
        <v>384683400</v>
      </c>
      <c r="H10" s="64">
        <f aca="true" t="shared" si="1" ref="H10:H33">$G10-$F10</f>
        <v>-3368600</v>
      </c>
      <c r="I10" s="64">
        <v>394358444</v>
      </c>
      <c r="J10" s="29">
        <f aca="true" t="shared" si="2" ref="J10:J33">IF(($C10=0),0,(($E10/$C10)*100))</f>
        <v>-0.38193562191582975</v>
      </c>
      <c r="K10" s="30">
        <f aca="true" t="shared" si="3" ref="K10:K33">IF(($F10=0),0,(($H10/$F10)*100))</f>
        <v>-0.8680795357323245</v>
      </c>
      <c r="L10" s="83">
        <v>-1428000</v>
      </c>
      <c r="M10" s="84">
        <v>-3368600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373885000</v>
      </c>
      <c r="D11" s="66">
        <v>372457000</v>
      </c>
      <c r="E11" s="67">
        <f t="shared" si="0"/>
        <v>-1428000</v>
      </c>
      <c r="F11" s="65">
        <v>388052000</v>
      </c>
      <c r="G11" s="66">
        <v>384683400</v>
      </c>
      <c r="H11" s="67">
        <f t="shared" si="1"/>
        <v>-3368600</v>
      </c>
      <c r="I11" s="67">
        <v>394358444</v>
      </c>
      <c r="J11" s="34">
        <f t="shared" si="2"/>
        <v>-0.38193562191582975</v>
      </c>
      <c r="K11" s="35">
        <f t="shared" si="3"/>
        <v>-0.8680795357323245</v>
      </c>
      <c r="L11" s="85">
        <v>-1428000</v>
      </c>
      <c r="M11" s="86">
        <v>-3368600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215426566</v>
      </c>
      <c r="D13" s="63">
        <v>224938081</v>
      </c>
      <c r="E13" s="64">
        <f t="shared" si="0"/>
        <v>9511515</v>
      </c>
      <c r="F13" s="62">
        <v>227432540</v>
      </c>
      <c r="G13" s="63">
        <v>231937051</v>
      </c>
      <c r="H13" s="64">
        <f t="shared" si="1"/>
        <v>4504511</v>
      </c>
      <c r="I13" s="64">
        <v>244973275</v>
      </c>
      <c r="J13" s="29">
        <f t="shared" si="2"/>
        <v>4.415200583942836</v>
      </c>
      <c r="K13" s="30">
        <f t="shared" si="3"/>
        <v>1.9805921351447775</v>
      </c>
      <c r="L13" s="83">
        <v>41559766</v>
      </c>
      <c r="M13" s="84">
        <v>57829424</v>
      </c>
      <c r="N13" s="31">
        <f t="shared" si="4"/>
        <v>22.886353594964902</v>
      </c>
      <c r="O13" s="30">
        <f t="shared" si="5"/>
        <v>7.7893063572620065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41559766</v>
      </c>
      <c r="M14" s="84">
        <v>57829424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41559766</v>
      </c>
      <c r="M15" s="84">
        <v>57829424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41559766</v>
      </c>
      <c r="M16" s="84">
        <v>57829424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85846668</v>
      </c>
      <c r="D17" s="63">
        <v>117894919</v>
      </c>
      <c r="E17" s="64">
        <f t="shared" si="0"/>
        <v>32048251</v>
      </c>
      <c r="F17" s="62">
        <v>89829268</v>
      </c>
      <c r="G17" s="63">
        <v>143154181</v>
      </c>
      <c r="H17" s="64">
        <f t="shared" si="1"/>
        <v>53324913</v>
      </c>
      <c r="I17" s="64">
        <v>123172543</v>
      </c>
      <c r="J17" s="41">
        <f t="shared" si="2"/>
        <v>37.33196843469801</v>
      </c>
      <c r="K17" s="30">
        <f t="shared" si="3"/>
        <v>59.36251534410811</v>
      </c>
      <c r="L17" s="87">
        <v>41559766</v>
      </c>
      <c r="M17" s="84">
        <v>57829424</v>
      </c>
      <c r="N17" s="31">
        <f t="shared" si="4"/>
        <v>77.1136464050351</v>
      </c>
      <c r="O17" s="30">
        <f t="shared" si="5"/>
        <v>92.210693642738</v>
      </c>
      <c r="P17" s="5"/>
      <c r="Q17" s="32"/>
    </row>
    <row r="18" spans="1:17" ht="16.5">
      <c r="A18" s="2" t="s">
        <v>16</v>
      </c>
      <c r="B18" s="33" t="s">
        <v>27</v>
      </c>
      <c r="C18" s="65">
        <v>301273234</v>
      </c>
      <c r="D18" s="66">
        <v>342833000</v>
      </c>
      <c r="E18" s="67">
        <f t="shared" si="0"/>
        <v>41559766</v>
      </c>
      <c r="F18" s="65">
        <v>317261808</v>
      </c>
      <c r="G18" s="66">
        <v>375091232</v>
      </c>
      <c r="H18" s="67">
        <f t="shared" si="1"/>
        <v>57829424</v>
      </c>
      <c r="I18" s="67">
        <v>368145818</v>
      </c>
      <c r="J18" s="42">
        <f t="shared" si="2"/>
        <v>13.794709024831592</v>
      </c>
      <c r="K18" s="35">
        <f t="shared" si="3"/>
        <v>18.22766640729728</v>
      </c>
      <c r="L18" s="88">
        <v>41559766</v>
      </c>
      <c r="M18" s="86">
        <v>57829424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72611766</v>
      </c>
      <c r="D19" s="72">
        <v>29624000</v>
      </c>
      <c r="E19" s="73">
        <f t="shared" si="0"/>
        <v>-42987766</v>
      </c>
      <c r="F19" s="74">
        <v>70790192</v>
      </c>
      <c r="G19" s="75">
        <v>9592168</v>
      </c>
      <c r="H19" s="76">
        <f t="shared" si="1"/>
        <v>-61198024</v>
      </c>
      <c r="I19" s="76">
        <v>26212626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13144500</v>
      </c>
      <c r="M22" s="84">
        <v>7280960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2665000</v>
      </c>
      <c r="D23" s="63">
        <v>13393500</v>
      </c>
      <c r="E23" s="64">
        <f t="shared" si="0"/>
        <v>10728500</v>
      </c>
      <c r="F23" s="62">
        <v>2860000</v>
      </c>
      <c r="G23" s="63">
        <v>7668960</v>
      </c>
      <c r="H23" s="64">
        <f t="shared" si="1"/>
        <v>4808960</v>
      </c>
      <c r="I23" s="64">
        <v>6154826</v>
      </c>
      <c r="J23" s="29">
        <f t="shared" si="2"/>
        <v>402.57035647279554</v>
      </c>
      <c r="K23" s="30">
        <f t="shared" si="3"/>
        <v>168.14545454545456</v>
      </c>
      <c r="L23" s="83">
        <v>13144500</v>
      </c>
      <c r="M23" s="84">
        <v>7280960</v>
      </c>
      <c r="N23" s="31">
        <f t="shared" si="4"/>
        <v>81.61968884324241</v>
      </c>
      <c r="O23" s="30">
        <f t="shared" si="5"/>
        <v>66.04843317364744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2416000</v>
      </c>
      <c r="E24" s="64">
        <f t="shared" si="0"/>
        <v>2416000</v>
      </c>
      <c r="F24" s="62">
        <v>0</v>
      </c>
      <c r="G24" s="63">
        <v>2472000</v>
      </c>
      <c r="H24" s="64">
        <f t="shared" si="1"/>
        <v>2472000</v>
      </c>
      <c r="I24" s="64">
        <v>2538000</v>
      </c>
      <c r="J24" s="29">
        <f t="shared" si="2"/>
        <v>0</v>
      </c>
      <c r="K24" s="30">
        <f t="shared" si="3"/>
        <v>0</v>
      </c>
      <c r="L24" s="83">
        <v>13144500</v>
      </c>
      <c r="M24" s="84">
        <v>7280960</v>
      </c>
      <c r="N24" s="31">
        <f t="shared" si="4"/>
        <v>18.38031115675758</v>
      </c>
      <c r="O24" s="30">
        <f t="shared" si="5"/>
        <v>33.95156682635257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13144500</v>
      </c>
      <c r="M25" s="84">
        <v>7280960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2665000</v>
      </c>
      <c r="D26" s="66">
        <v>15809500</v>
      </c>
      <c r="E26" s="67">
        <f t="shared" si="0"/>
        <v>13144500</v>
      </c>
      <c r="F26" s="65">
        <v>2860000</v>
      </c>
      <c r="G26" s="66">
        <v>10140960</v>
      </c>
      <c r="H26" s="67">
        <f t="shared" si="1"/>
        <v>7280960</v>
      </c>
      <c r="I26" s="67">
        <v>8692826</v>
      </c>
      <c r="J26" s="42">
        <f t="shared" si="2"/>
        <v>493.2270168855535</v>
      </c>
      <c r="K26" s="35">
        <f t="shared" si="3"/>
        <v>254.57902097902098</v>
      </c>
      <c r="L26" s="88">
        <v>13144500</v>
      </c>
      <c r="M26" s="86">
        <v>7280960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13144500</v>
      </c>
      <c r="M28" s="84">
        <v>7280960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13144500</v>
      </c>
      <c r="M29" s="84">
        <v>7280960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13144500</v>
      </c>
      <c r="M30" s="84">
        <v>7280960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13144500</v>
      </c>
      <c r="M31" s="84">
        <v>7280960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2665000</v>
      </c>
      <c r="D32" s="63">
        <v>15809500</v>
      </c>
      <c r="E32" s="64">
        <f t="shared" si="0"/>
        <v>13144500</v>
      </c>
      <c r="F32" s="62">
        <v>2860000</v>
      </c>
      <c r="G32" s="63">
        <v>10140960</v>
      </c>
      <c r="H32" s="64">
        <f t="shared" si="1"/>
        <v>7280960</v>
      </c>
      <c r="I32" s="64">
        <v>8692826</v>
      </c>
      <c r="J32" s="29">
        <f t="shared" si="2"/>
        <v>493.2270168855535</v>
      </c>
      <c r="K32" s="30">
        <f t="shared" si="3"/>
        <v>254.57902097902098</v>
      </c>
      <c r="L32" s="83">
        <v>13144500</v>
      </c>
      <c r="M32" s="84">
        <v>7280960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2665000</v>
      </c>
      <c r="D33" s="81">
        <v>15809500</v>
      </c>
      <c r="E33" s="82">
        <f t="shared" si="0"/>
        <v>13144500</v>
      </c>
      <c r="F33" s="80">
        <v>2860000</v>
      </c>
      <c r="G33" s="81">
        <v>10140960</v>
      </c>
      <c r="H33" s="82">
        <f t="shared" si="1"/>
        <v>7280960</v>
      </c>
      <c r="I33" s="82">
        <v>8692826</v>
      </c>
      <c r="J33" s="57">
        <f t="shared" si="2"/>
        <v>493.2270168855535</v>
      </c>
      <c r="K33" s="58">
        <f t="shared" si="3"/>
        <v>254.57902097902098</v>
      </c>
      <c r="L33" s="95">
        <v>13144500</v>
      </c>
      <c r="M33" s="96">
        <v>7280960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8702778</v>
      </c>
      <c r="E8" s="64">
        <f>$D8-$C8</f>
        <v>8702778</v>
      </c>
      <c r="F8" s="62">
        <v>0</v>
      </c>
      <c r="G8" s="63">
        <v>9068295</v>
      </c>
      <c r="H8" s="64">
        <f>$G8-$F8</f>
        <v>9068295</v>
      </c>
      <c r="I8" s="64">
        <v>9467300</v>
      </c>
      <c r="J8" s="29">
        <f>IF(($C8=0),0,(($E8/$C8)*100))</f>
        <v>0</v>
      </c>
      <c r="K8" s="30">
        <f>IF(($F8=0),0,(($H8/$F8)*100))</f>
        <v>0</v>
      </c>
      <c r="L8" s="83">
        <v>158527769</v>
      </c>
      <c r="M8" s="84">
        <v>149292508</v>
      </c>
      <c r="N8" s="31">
        <f>IF(($L8=0),0,(($E8/$L8)*100))</f>
        <v>5.489749874673377</v>
      </c>
      <c r="O8" s="30">
        <f>IF(($M8=0),0,(($H8/$M8)*100))</f>
        <v>6.074179556284231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172000</v>
      </c>
      <c r="E9" s="64">
        <f>$D9-$C9</f>
        <v>172000</v>
      </c>
      <c r="F9" s="62">
        <v>0</v>
      </c>
      <c r="G9" s="63">
        <v>186035</v>
      </c>
      <c r="H9" s="64">
        <f>$G9-$F9</f>
        <v>186035</v>
      </c>
      <c r="I9" s="64">
        <v>178880</v>
      </c>
      <c r="J9" s="29">
        <f>IF(($C9=0),0,(($E9/$C9)*100))</f>
        <v>0</v>
      </c>
      <c r="K9" s="30">
        <f>IF(($F9=0),0,(($H9/$F9)*100))</f>
        <v>0</v>
      </c>
      <c r="L9" s="83">
        <v>158527769</v>
      </c>
      <c r="M9" s="84">
        <v>149292508</v>
      </c>
      <c r="N9" s="31">
        <f>IF(($L9=0),0,(($E9/$L9)*100))</f>
        <v>0.10849834138522445</v>
      </c>
      <c r="O9" s="30">
        <f>IF(($M9=0),0,(($H9/$M9)*100))</f>
        <v>0.12461107559396081</v>
      </c>
      <c r="P9" s="5"/>
      <c r="Q9" s="32"/>
    </row>
    <row r="10" spans="1:17" ht="12.75">
      <c r="A10" s="2" t="s">
        <v>16</v>
      </c>
      <c r="B10" s="28" t="s">
        <v>20</v>
      </c>
      <c r="C10" s="62">
        <v>0</v>
      </c>
      <c r="D10" s="63">
        <v>149652991</v>
      </c>
      <c r="E10" s="64">
        <f aca="true" t="shared" si="0" ref="E10:E33">$D10-$C10</f>
        <v>149652991</v>
      </c>
      <c r="F10" s="62">
        <v>0</v>
      </c>
      <c r="G10" s="63">
        <v>140038178</v>
      </c>
      <c r="H10" s="64">
        <f aca="true" t="shared" si="1" ref="H10:H33">$G10-$F10</f>
        <v>140038178</v>
      </c>
      <c r="I10" s="64">
        <v>136801553</v>
      </c>
      <c r="J10" s="29">
        <f aca="true" t="shared" si="2" ref="J10:J33">IF(($C10=0),0,(($E10/$C10)*100))</f>
        <v>0</v>
      </c>
      <c r="K10" s="30">
        <f aca="true" t="shared" si="3" ref="K10:K33">IF(($F10=0),0,(($H10/$F10)*100))</f>
        <v>0</v>
      </c>
      <c r="L10" s="83">
        <v>158527769</v>
      </c>
      <c r="M10" s="84">
        <v>149292508</v>
      </c>
      <c r="N10" s="31">
        <f aca="true" t="shared" si="4" ref="N10:N33">IF(($L10=0),0,(($E10/$L10)*100))</f>
        <v>94.4017517839414</v>
      </c>
      <c r="O10" s="30">
        <f aca="true" t="shared" si="5" ref="O10:O33">IF(($M10=0),0,(($H10/$M10)*100))</f>
        <v>93.8012093681218</v>
      </c>
      <c r="P10" s="5"/>
      <c r="Q10" s="32"/>
    </row>
    <row r="11" spans="1:17" ht="16.5">
      <c r="A11" s="6" t="s">
        <v>16</v>
      </c>
      <c r="B11" s="33" t="s">
        <v>21</v>
      </c>
      <c r="C11" s="65">
        <v>0</v>
      </c>
      <c r="D11" s="66">
        <v>158527769</v>
      </c>
      <c r="E11" s="67">
        <f t="shared" si="0"/>
        <v>158527769</v>
      </c>
      <c r="F11" s="65">
        <v>0</v>
      </c>
      <c r="G11" s="66">
        <v>149292508</v>
      </c>
      <c r="H11" s="67">
        <f t="shared" si="1"/>
        <v>149292508</v>
      </c>
      <c r="I11" s="67">
        <v>146447733</v>
      </c>
      <c r="J11" s="34">
        <f t="shared" si="2"/>
        <v>0</v>
      </c>
      <c r="K11" s="35">
        <f t="shared" si="3"/>
        <v>0</v>
      </c>
      <c r="L11" s="85">
        <v>158527769</v>
      </c>
      <c r="M11" s="86">
        <v>149292508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0</v>
      </c>
      <c r="D13" s="63">
        <v>98287493</v>
      </c>
      <c r="E13" s="64">
        <f t="shared" si="0"/>
        <v>98287493</v>
      </c>
      <c r="F13" s="62">
        <v>0</v>
      </c>
      <c r="G13" s="63">
        <v>103641990</v>
      </c>
      <c r="H13" s="64">
        <f t="shared" si="1"/>
        <v>103641990</v>
      </c>
      <c r="I13" s="64">
        <v>109809274</v>
      </c>
      <c r="J13" s="29">
        <f t="shared" si="2"/>
        <v>0</v>
      </c>
      <c r="K13" s="30">
        <f t="shared" si="3"/>
        <v>0</v>
      </c>
      <c r="L13" s="83">
        <v>174802215</v>
      </c>
      <c r="M13" s="84">
        <v>187689437</v>
      </c>
      <c r="N13" s="31">
        <f t="shared" si="4"/>
        <v>56.22783040821307</v>
      </c>
      <c r="O13" s="30">
        <f t="shared" si="5"/>
        <v>55.219937603627635</v>
      </c>
      <c r="P13" s="5"/>
      <c r="Q13" s="32"/>
    </row>
    <row r="14" spans="1:17" ht="12.75">
      <c r="A14" s="2" t="s">
        <v>16</v>
      </c>
      <c r="B14" s="28" t="s">
        <v>24</v>
      </c>
      <c r="C14" s="62">
        <v>4200000</v>
      </c>
      <c r="D14" s="63">
        <v>4200000</v>
      </c>
      <c r="E14" s="64">
        <f t="shared" si="0"/>
        <v>0</v>
      </c>
      <c r="F14" s="62">
        <v>4410000</v>
      </c>
      <c r="G14" s="63">
        <v>4410000</v>
      </c>
      <c r="H14" s="64">
        <f t="shared" si="1"/>
        <v>0</v>
      </c>
      <c r="I14" s="64">
        <v>4630500</v>
      </c>
      <c r="J14" s="29">
        <f t="shared" si="2"/>
        <v>0</v>
      </c>
      <c r="K14" s="30">
        <f t="shared" si="3"/>
        <v>0</v>
      </c>
      <c r="L14" s="83">
        <v>174802215</v>
      </c>
      <c r="M14" s="84">
        <v>187689437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174802215</v>
      </c>
      <c r="M15" s="84">
        <v>187689437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174802215</v>
      </c>
      <c r="M16" s="84">
        <v>187689437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16665902</v>
      </c>
      <c r="D17" s="63">
        <v>93180624</v>
      </c>
      <c r="E17" s="64">
        <f t="shared" si="0"/>
        <v>76514722</v>
      </c>
      <c r="F17" s="62">
        <v>17402198</v>
      </c>
      <c r="G17" s="63">
        <v>101449645</v>
      </c>
      <c r="H17" s="64">
        <f t="shared" si="1"/>
        <v>84047447</v>
      </c>
      <c r="I17" s="64">
        <v>98784423</v>
      </c>
      <c r="J17" s="41">
        <f t="shared" si="2"/>
        <v>459.10939593908574</v>
      </c>
      <c r="K17" s="30">
        <f t="shared" si="3"/>
        <v>482.9702949018279</v>
      </c>
      <c r="L17" s="87">
        <v>174802215</v>
      </c>
      <c r="M17" s="84">
        <v>187689437</v>
      </c>
      <c r="N17" s="31">
        <f t="shared" si="4"/>
        <v>43.77216959178693</v>
      </c>
      <c r="O17" s="30">
        <f t="shared" si="5"/>
        <v>44.780062396372365</v>
      </c>
      <c r="P17" s="5"/>
      <c r="Q17" s="32"/>
    </row>
    <row r="18" spans="1:17" ht="16.5">
      <c r="A18" s="2" t="s">
        <v>16</v>
      </c>
      <c r="B18" s="33" t="s">
        <v>27</v>
      </c>
      <c r="C18" s="65">
        <v>20865902</v>
      </c>
      <c r="D18" s="66">
        <v>195668117</v>
      </c>
      <c r="E18" s="67">
        <f t="shared" si="0"/>
        <v>174802215</v>
      </c>
      <c r="F18" s="65">
        <v>21812198</v>
      </c>
      <c r="G18" s="66">
        <v>209501635</v>
      </c>
      <c r="H18" s="67">
        <f t="shared" si="1"/>
        <v>187689437</v>
      </c>
      <c r="I18" s="67">
        <v>213224197</v>
      </c>
      <c r="J18" s="42">
        <f t="shared" si="2"/>
        <v>837.7409948537093</v>
      </c>
      <c r="K18" s="35">
        <f t="shared" si="3"/>
        <v>860.4792465206854</v>
      </c>
      <c r="L18" s="88">
        <v>174802215</v>
      </c>
      <c r="M18" s="86">
        <v>187689437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-20865902</v>
      </c>
      <c r="D19" s="72">
        <v>-37140348</v>
      </c>
      <c r="E19" s="73">
        <f t="shared" si="0"/>
        <v>-16274446</v>
      </c>
      <c r="F19" s="74">
        <v>-21812198</v>
      </c>
      <c r="G19" s="75">
        <v>-60209127</v>
      </c>
      <c r="H19" s="76">
        <f t="shared" si="1"/>
        <v>-38396929</v>
      </c>
      <c r="I19" s="76">
        <v>-66776464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33158650</v>
      </c>
      <c r="M22" s="84">
        <v>5904781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1183500</v>
      </c>
      <c r="D23" s="63">
        <v>4990000</v>
      </c>
      <c r="E23" s="64">
        <f t="shared" si="0"/>
        <v>3806500</v>
      </c>
      <c r="F23" s="62">
        <v>1118591</v>
      </c>
      <c r="G23" s="63">
        <v>7023372</v>
      </c>
      <c r="H23" s="64">
        <f t="shared" si="1"/>
        <v>5904781</v>
      </c>
      <c r="I23" s="64">
        <v>3162461</v>
      </c>
      <c r="J23" s="29">
        <f t="shared" si="2"/>
        <v>321.63075623151667</v>
      </c>
      <c r="K23" s="30">
        <f t="shared" si="3"/>
        <v>527.8766769981164</v>
      </c>
      <c r="L23" s="83">
        <v>33158650</v>
      </c>
      <c r="M23" s="84">
        <v>5904781</v>
      </c>
      <c r="N23" s="31">
        <f t="shared" si="4"/>
        <v>11.479659153795465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29352150</v>
      </c>
      <c r="E24" s="64">
        <f t="shared" si="0"/>
        <v>29352150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33158650</v>
      </c>
      <c r="M24" s="84">
        <v>5904781</v>
      </c>
      <c r="N24" s="31">
        <f t="shared" si="4"/>
        <v>88.52034084620453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33158650</v>
      </c>
      <c r="M25" s="84">
        <v>5904781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1183500</v>
      </c>
      <c r="D26" s="66">
        <v>34342150</v>
      </c>
      <c r="E26" s="67">
        <f t="shared" si="0"/>
        <v>33158650</v>
      </c>
      <c r="F26" s="65">
        <v>1118591</v>
      </c>
      <c r="G26" s="66">
        <v>7023372</v>
      </c>
      <c r="H26" s="67">
        <f t="shared" si="1"/>
        <v>5904781</v>
      </c>
      <c r="I26" s="67">
        <v>3162461</v>
      </c>
      <c r="J26" s="42">
        <f t="shared" si="2"/>
        <v>2801.744824672581</v>
      </c>
      <c r="K26" s="35">
        <f t="shared" si="3"/>
        <v>527.8766769981164</v>
      </c>
      <c r="L26" s="88">
        <v>33158650</v>
      </c>
      <c r="M26" s="86">
        <v>5904781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33158650</v>
      </c>
      <c r="M28" s="84">
        <v>5504781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33158650</v>
      </c>
      <c r="M29" s="84">
        <v>5504781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33158650</v>
      </c>
      <c r="M30" s="84">
        <v>5504781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17750000</v>
      </c>
      <c r="E31" s="64">
        <f t="shared" si="0"/>
        <v>17750000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33158650</v>
      </c>
      <c r="M31" s="84">
        <v>5504781</v>
      </c>
      <c r="N31" s="31">
        <f t="shared" si="4"/>
        <v>53.53052672530395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1183500</v>
      </c>
      <c r="D32" s="63">
        <v>16592150</v>
      </c>
      <c r="E32" s="64">
        <f t="shared" si="0"/>
        <v>15408650</v>
      </c>
      <c r="F32" s="62">
        <v>1518591</v>
      </c>
      <c r="G32" s="63">
        <v>7023372</v>
      </c>
      <c r="H32" s="64">
        <f t="shared" si="1"/>
        <v>5504781</v>
      </c>
      <c r="I32" s="64">
        <v>3162461</v>
      </c>
      <c r="J32" s="29">
        <f t="shared" si="2"/>
        <v>1301.9560625264046</v>
      </c>
      <c r="K32" s="30">
        <f t="shared" si="3"/>
        <v>362.4926658988497</v>
      </c>
      <c r="L32" s="83">
        <v>33158650</v>
      </c>
      <c r="M32" s="84">
        <v>5504781</v>
      </c>
      <c r="N32" s="31">
        <f t="shared" si="4"/>
        <v>46.46947327469604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1183500</v>
      </c>
      <c r="D33" s="81">
        <v>34342150</v>
      </c>
      <c r="E33" s="82">
        <f t="shared" si="0"/>
        <v>33158650</v>
      </c>
      <c r="F33" s="80">
        <v>1518591</v>
      </c>
      <c r="G33" s="81">
        <v>7023372</v>
      </c>
      <c r="H33" s="82">
        <f t="shared" si="1"/>
        <v>5504781</v>
      </c>
      <c r="I33" s="82">
        <v>3162461</v>
      </c>
      <c r="J33" s="57">
        <f t="shared" si="2"/>
        <v>2801.744824672581</v>
      </c>
      <c r="K33" s="58">
        <f t="shared" si="3"/>
        <v>362.4926658988497</v>
      </c>
      <c r="L33" s="95">
        <v>33158650</v>
      </c>
      <c r="M33" s="96">
        <v>5504781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35167982</v>
      </c>
      <c r="D8" s="63">
        <v>22648577</v>
      </c>
      <c r="E8" s="64">
        <f>$D8-$C8</f>
        <v>-12519405</v>
      </c>
      <c r="F8" s="62">
        <v>36785708</v>
      </c>
      <c r="G8" s="63">
        <v>23599818</v>
      </c>
      <c r="H8" s="64">
        <f>$G8-$F8</f>
        <v>-13185890</v>
      </c>
      <c r="I8" s="64">
        <v>24638210</v>
      </c>
      <c r="J8" s="29">
        <f>IF(($C8=0),0,(($E8/$C8)*100))</f>
        <v>-35.59887229241644</v>
      </c>
      <c r="K8" s="30">
        <f>IF(($F8=0),0,(($H8/$F8)*100))</f>
        <v>-35.84514398907315</v>
      </c>
      <c r="L8" s="83">
        <v>-1015978</v>
      </c>
      <c r="M8" s="84">
        <v>-20577263</v>
      </c>
      <c r="N8" s="31">
        <f>IF(($L8=0),0,(($E8/$L8)*100))</f>
        <v>1232.2515841878467</v>
      </c>
      <c r="O8" s="30">
        <f>IF(($M8=0),0,(($H8/$M8)*100))</f>
        <v>64.07990217163479</v>
      </c>
      <c r="P8" s="5"/>
      <c r="Q8" s="32"/>
    </row>
    <row r="9" spans="1:17" ht="12.75">
      <c r="A9" s="2" t="s">
        <v>16</v>
      </c>
      <c r="B9" s="28" t="s">
        <v>19</v>
      </c>
      <c r="C9" s="62">
        <v>80549831</v>
      </c>
      <c r="D9" s="63">
        <v>121465479</v>
      </c>
      <c r="E9" s="64">
        <f>$D9-$C9</f>
        <v>40915648</v>
      </c>
      <c r="F9" s="62">
        <v>84255328</v>
      </c>
      <c r="G9" s="63">
        <v>113317509</v>
      </c>
      <c r="H9" s="64">
        <f>$G9-$F9</f>
        <v>29062181</v>
      </c>
      <c r="I9" s="64">
        <v>112139620</v>
      </c>
      <c r="J9" s="29">
        <f>IF(($C9=0),0,(($E9/$C9)*100))</f>
        <v>50.795448596285695</v>
      </c>
      <c r="K9" s="30">
        <f>IF(($F9=0),0,(($H9/$F9)*100))</f>
        <v>34.49298897750419</v>
      </c>
      <c r="L9" s="83">
        <v>-1015978</v>
      </c>
      <c r="M9" s="84">
        <v>-20577263</v>
      </c>
      <c r="N9" s="31">
        <f>IF(($L9=0),0,(($E9/$L9)*100))</f>
        <v>-4027.217912198886</v>
      </c>
      <c r="O9" s="30">
        <f>IF(($M9=0),0,(($H9/$M9)*100))</f>
        <v>-141.23443433657818</v>
      </c>
      <c r="P9" s="5"/>
      <c r="Q9" s="32"/>
    </row>
    <row r="10" spans="1:17" ht="12.75">
      <c r="A10" s="2" t="s">
        <v>16</v>
      </c>
      <c r="B10" s="28" t="s">
        <v>20</v>
      </c>
      <c r="C10" s="62">
        <v>171435716</v>
      </c>
      <c r="D10" s="63">
        <v>142023495</v>
      </c>
      <c r="E10" s="64">
        <f aca="true" t="shared" si="0" ref="E10:E33">$D10-$C10</f>
        <v>-29412221</v>
      </c>
      <c r="F10" s="62">
        <v>181525225</v>
      </c>
      <c r="G10" s="63">
        <v>145071671</v>
      </c>
      <c r="H10" s="64">
        <f aca="true" t="shared" si="1" ref="H10:H33">$G10-$F10</f>
        <v>-36453554</v>
      </c>
      <c r="I10" s="64">
        <v>143105878</v>
      </c>
      <c r="J10" s="29">
        <f aca="true" t="shared" si="2" ref="J10:J33">IF(($C10=0),0,(($E10/$C10)*100))</f>
        <v>-17.15641389452359</v>
      </c>
      <c r="K10" s="30">
        <f aca="true" t="shared" si="3" ref="K10:K33">IF(($F10=0),0,(($H10/$F10)*100))</f>
        <v>-20.081811770237444</v>
      </c>
      <c r="L10" s="83">
        <v>-1015978</v>
      </c>
      <c r="M10" s="84">
        <v>-20577263</v>
      </c>
      <c r="N10" s="31">
        <f aca="true" t="shared" si="4" ref="N10:N33">IF(($L10=0),0,(($E10/$L10)*100))</f>
        <v>2894.9663280110394</v>
      </c>
      <c r="O10" s="30">
        <f aca="true" t="shared" si="5" ref="O10:O33">IF(($M10=0),0,(($H10/$M10)*100))</f>
        <v>177.15453216494342</v>
      </c>
      <c r="P10" s="5"/>
      <c r="Q10" s="32"/>
    </row>
    <row r="11" spans="1:17" ht="16.5">
      <c r="A11" s="6" t="s">
        <v>16</v>
      </c>
      <c r="B11" s="33" t="s">
        <v>21</v>
      </c>
      <c r="C11" s="65">
        <v>287153529</v>
      </c>
      <c r="D11" s="66">
        <v>286137551</v>
      </c>
      <c r="E11" s="67">
        <f t="shared" si="0"/>
        <v>-1015978</v>
      </c>
      <c r="F11" s="65">
        <v>302566261</v>
      </c>
      <c r="G11" s="66">
        <v>281988998</v>
      </c>
      <c r="H11" s="67">
        <f t="shared" si="1"/>
        <v>-20577263</v>
      </c>
      <c r="I11" s="67">
        <v>279883708</v>
      </c>
      <c r="J11" s="34">
        <f t="shared" si="2"/>
        <v>-0.3538100344920365</v>
      </c>
      <c r="K11" s="35">
        <f t="shared" si="3"/>
        <v>-6.800911288651578</v>
      </c>
      <c r="L11" s="85">
        <v>-1015978</v>
      </c>
      <c r="M11" s="86">
        <v>-20577263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103878204</v>
      </c>
      <c r="D13" s="63">
        <v>98843846</v>
      </c>
      <c r="E13" s="64">
        <f t="shared" si="0"/>
        <v>-5034358</v>
      </c>
      <c r="F13" s="62">
        <v>110370592</v>
      </c>
      <c r="G13" s="63">
        <v>106037151</v>
      </c>
      <c r="H13" s="64">
        <f t="shared" si="1"/>
        <v>-4333441</v>
      </c>
      <c r="I13" s="64">
        <v>112768015</v>
      </c>
      <c r="J13" s="29">
        <f t="shared" si="2"/>
        <v>-4.8464045450766555</v>
      </c>
      <c r="K13" s="30">
        <f t="shared" si="3"/>
        <v>-3.9262641628306207</v>
      </c>
      <c r="L13" s="83">
        <v>34075445</v>
      </c>
      <c r="M13" s="84">
        <v>18921705</v>
      </c>
      <c r="N13" s="31">
        <f t="shared" si="4"/>
        <v>-14.77415188561734</v>
      </c>
      <c r="O13" s="30">
        <f t="shared" si="5"/>
        <v>-22.901958359460735</v>
      </c>
      <c r="P13" s="5"/>
      <c r="Q13" s="32"/>
    </row>
    <row r="14" spans="1:17" ht="12.75">
      <c r="A14" s="2" t="s">
        <v>16</v>
      </c>
      <c r="B14" s="28" t="s">
        <v>24</v>
      </c>
      <c r="C14" s="62">
        <v>21725000</v>
      </c>
      <c r="D14" s="63">
        <v>62707000</v>
      </c>
      <c r="E14" s="64">
        <f t="shared" si="0"/>
        <v>40982000</v>
      </c>
      <c r="F14" s="62">
        <v>21725000</v>
      </c>
      <c r="G14" s="63">
        <v>21725000</v>
      </c>
      <c r="H14" s="64">
        <f t="shared" si="1"/>
        <v>0</v>
      </c>
      <c r="I14" s="64">
        <v>21725000</v>
      </c>
      <c r="J14" s="29">
        <f t="shared" si="2"/>
        <v>188.6398158803222</v>
      </c>
      <c r="K14" s="30">
        <f t="shared" si="3"/>
        <v>0</v>
      </c>
      <c r="L14" s="83">
        <v>34075445</v>
      </c>
      <c r="M14" s="84">
        <v>18921705</v>
      </c>
      <c r="N14" s="31">
        <f t="shared" si="4"/>
        <v>120.26842202647683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34075445</v>
      </c>
      <c r="M15" s="84">
        <v>18921705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37446800</v>
      </c>
      <c r="D16" s="63">
        <v>48965110</v>
      </c>
      <c r="E16" s="64">
        <f t="shared" si="0"/>
        <v>11518310</v>
      </c>
      <c r="F16" s="62">
        <v>39169353</v>
      </c>
      <c r="G16" s="63">
        <v>45487074</v>
      </c>
      <c r="H16" s="64">
        <f t="shared" si="1"/>
        <v>6317721</v>
      </c>
      <c r="I16" s="64">
        <v>47533992</v>
      </c>
      <c r="J16" s="29">
        <f t="shared" si="2"/>
        <v>30.759130286165977</v>
      </c>
      <c r="K16" s="30">
        <f t="shared" si="3"/>
        <v>16.129245229044248</v>
      </c>
      <c r="L16" s="83">
        <v>34075445</v>
      </c>
      <c r="M16" s="84">
        <v>18921705</v>
      </c>
      <c r="N16" s="31">
        <f t="shared" si="4"/>
        <v>33.80237587506194</v>
      </c>
      <c r="O16" s="30">
        <f t="shared" si="5"/>
        <v>33.38875117226487</v>
      </c>
      <c r="P16" s="5"/>
      <c r="Q16" s="32"/>
    </row>
    <row r="17" spans="1:17" ht="12.75">
      <c r="A17" s="2" t="s">
        <v>16</v>
      </c>
      <c r="B17" s="28" t="s">
        <v>26</v>
      </c>
      <c r="C17" s="62">
        <v>81495824</v>
      </c>
      <c r="D17" s="63">
        <v>68105317</v>
      </c>
      <c r="E17" s="64">
        <f t="shared" si="0"/>
        <v>-13390507</v>
      </c>
      <c r="F17" s="62">
        <v>84258935</v>
      </c>
      <c r="G17" s="63">
        <v>101196360</v>
      </c>
      <c r="H17" s="64">
        <f t="shared" si="1"/>
        <v>16937425</v>
      </c>
      <c r="I17" s="64">
        <v>105012776</v>
      </c>
      <c r="J17" s="41">
        <f t="shared" si="2"/>
        <v>-16.430911846476942</v>
      </c>
      <c r="K17" s="30">
        <f t="shared" si="3"/>
        <v>20.101636698826063</v>
      </c>
      <c r="L17" s="87">
        <v>34075445</v>
      </c>
      <c r="M17" s="84">
        <v>18921705</v>
      </c>
      <c r="N17" s="31">
        <f t="shared" si="4"/>
        <v>-39.29664601592144</v>
      </c>
      <c r="O17" s="30">
        <f t="shared" si="5"/>
        <v>89.51320718719586</v>
      </c>
      <c r="P17" s="5"/>
      <c r="Q17" s="32"/>
    </row>
    <row r="18" spans="1:17" ht="16.5">
      <c r="A18" s="2" t="s">
        <v>16</v>
      </c>
      <c r="B18" s="33" t="s">
        <v>27</v>
      </c>
      <c r="C18" s="65">
        <v>244545828</v>
      </c>
      <c r="D18" s="66">
        <v>278621273</v>
      </c>
      <c r="E18" s="67">
        <f t="shared" si="0"/>
        <v>34075445</v>
      </c>
      <c r="F18" s="65">
        <v>255523880</v>
      </c>
      <c r="G18" s="66">
        <v>274445585</v>
      </c>
      <c r="H18" s="67">
        <f t="shared" si="1"/>
        <v>18921705</v>
      </c>
      <c r="I18" s="67">
        <v>287039783</v>
      </c>
      <c r="J18" s="42">
        <f t="shared" si="2"/>
        <v>13.93417556074602</v>
      </c>
      <c r="K18" s="35">
        <f t="shared" si="3"/>
        <v>7.40506327627774</v>
      </c>
      <c r="L18" s="88">
        <v>34075445</v>
      </c>
      <c r="M18" s="86">
        <v>18921705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42607701</v>
      </c>
      <c r="D19" s="72">
        <v>7516278</v>
      </c>
      <c r="E19" s="73">
        <f t="shared" si="0"/>
        <v>-35091423</v>
      </c>
      <c r="F19" s="74">
        <v>47042381</v>
      </c>
      <c r="G19" s="75">
        <v>7543413</v>
      </c>
      <c r="H19" s="76">
        <f t="shared" si="1"/>
        <v>-39498968</v>
      </c>
      <c r="I19" s="76">
        <v>-7156075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29475580</v>
      </c>
      <c r="M22" s="84">
        <v>33009996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29475580</v>
      </c>
      <c r="M23" s="84">
        <v>33009996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</v>
      </c>
      <c r="D24" s="63">
        <v>29475581</v>
      </c>
      <c r="E24" s="64">
        <f t="shared" si="0"/>
        <v>29475580</v>
      </c>
      <c r="F24" s="62">
        <v>1</v>
      </c>
      <c r="G24" s="63">
        <v>33009997</v>
      </c>
      <c r="H24" s="64">
        <f t="shared" si="1"/>
        <v>33009996</v>
      </c>
      <c r="I24" s="64">
        <v>34352004</v>
      </c>
      <c r="J24" s="29">
        <f t="shared" si="2"/>
        <v>2947558000</v>
      </c>
      <c r="K24" s="30">
        <f t="shared" si="3"/>
        <v>3300999600</v>
      </c>
      <c r="L24" s="83">
        <v>29475580</v>
      </c>
      <c r="M24" s="84">
        <v>33009996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29475580</v>
      </c>
      <c r="M25" s="84">
        <v>33009996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</v>
      </c>
      <c r="D26" s="66">
        <v>29475581</v>
      </c>
      <c r="E26" s="67">
        <f t="shared" si="0"/>
        <v>29475580</v>
      </c>
      <c r="F26" s="65">
        <v>1</v>
      </c>
      <c r="G26" s="66">
        <v>33009997</v>
      </c>
      <c r="H26" s="67">
        <f t="shared" si="1"/>
        <v>33009996</v>
      </c>
      <c r="I26" s="67">
        <v>34352004</v>
      </c>
      <c r="J26" s="42">
        <f t="shared" si="2"/>
        <v>2947558000</v>
      </c>
      <c r="K26" s="35">
        <f t="shared" si="3"/>
        <v>3300999600</v>
      </c>
      <c r="L26" s="88">
        <v>29475580</v>
      </c>
      <c r="M26" s="86">
        <v>33009996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29475580</v>
      </c>
      <c r="M28" s="84">
        <v>33009996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29475580</v>
      </c>
      <c r="M29" s="84">
        <v>33009996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29475580</v>
      </c>
      <c r="M30" s="84">
        <v>33009996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</v>
      </c>
      <c r="D31" s="63">
        <v>4890816</v>
      </c>
      <c r="E31" s="64">
        <f t="shared" si="0"/>
        <v>4890815</v>
      </c>
      <c r="F31" s="62">
        <v>1</v>
      </c>
      <c r="G31" s="63">
        <v>5501667</v>
      </c>
      <c r="H31" s="64">
        <f t="shared" si="1"/>
        <v>5501666</v>
      </c>
      <c r="I31" s="64">
        <v>5725334</v>
      </c>
      <c r="J31" s="29">
        <f t="shared" si="2"/>
        <v>489081500</v>
      </c>
      <c r="K31" s="30">
        <f t="shared" si="3"/>
        <v>550166600</v>
      </c>
      <c r="L31" s="83">
        <v>29475580</v>
      </c>
      <c r="M31" s="84">
        <v>33009996</v>
      </c>
      <c r="N31" s="31">
        <f t="shared" si="4"/>
        <v>16.592769336515175</v>
      </c>
      <c r="O31" s="30">
        <f t="shared" si="5"/>
        <v>16.666666666666664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24584765</v>
      </c>
      <c r="E32" s="64">
        <f t="shared" si="0"/>
        <v>24584765</v>
      </c>
      <c r="F32" s="62">
        <v>0</v>
      </c>
      <c r="G32" s="63">
        <v>27508330</v>
      </c>
      <c r="H32" s="64">
        <f t="shared" si="1"/>
        <v>27508330</v>
      </c>
      <c r="I32" s="64">
        <v>28626670</v>
      </c>
      <c r="J32" s="29">
        <f t="shared" si="2"/>
        <v>0</v>
      </c>
      <c r="K32" s="30">
        <f t="shared" si="3"/>
        <v>0</v>
      </c>
      <c r="L32" s="83">
        <v>29475580</v>
      </c>
      <c r="M32" s="84">
        <v>33009996</v>
      </c>
      <c r="N32" s="31">
        <f t="shared" si="4"/>
        <v>83.40723066348482</v>
      </c>
      <c r="O32" s="30">
        <f t="shared" si="5"/>
        <v>83.33333333333334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</v>
      </c>
      <c r="D33" s="81">
        <v>29475581</v>
      </c>
      <c r="E33" s="82">
        <f t="shared" si="0"/>
        <v>29475580</v>
      </c>
      <c r="F33" s="80">
        <v>1</v>
      </c>
      <c r="G33" s="81">
        <v>33009997</v>
      </c>
      <c r="H33" s="82">
        <f t="shared" si="1"/>
        <v>33009996</v>
      </c>
      <c r="I33" s="82">
        <v>34352004</v>
      </c>
      <c r="J33" s="57">
        <f t="shared" si="2"/>
        <v>2947558000</v>
      </c>
      <c r="K33" s="58">
        <f t="shared" si="3"/>
        <v>3300999600</v>
      </c>
      <c r="L33" s="95">
        <v>29475580</v>
      </c>
      <c r="M33" s="96">
        <v>33009996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2021-09-23T12:32:24Z</dcterms:created>
  <dcterms:modified xsi:type="dcterms:W3CDTF">2021-09-23T12:33:50Z</dcterms:modified>
  <cp:category/>
  <cp:version/>
  <cp:contentType/>
  <cp:contentStatus/>
</cp:coreProperties>
</file>